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22151F0F-A123-4926-B35E-1380B73C2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Y EAGRE" sheetId="1" r:id="rId1"/>
  </sheets>
  <definedNames>
    <definedName name="_xlnm._FilterDatabase" localSheetId="0" hidden="1">'REY EAGRE'!$A$11:$H$2248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09" i="1" l="1"/>
  <c r="H1673" i="1"/>
  <c r="H1668" i="1"/>
  <c r="H1579" i="1"/>
  <c r="H1522" i="1"/>
  <c r="H1467" i="1"/>
  <c r="H1083" i="1"/>
  <c r="H881" i="1"/>
  <c r="H732" i="1"/>
  <c r="H730" i="1"/>
  <c r="H1326" i="1"/>
  <c r="H948" i="1"/>
  <c r="H1742" i="1"/>
  <c r="H1070" i="1"/>
  <c r="H952" i="1"/>
  <c r="H759" i="1"/>
  <c r="H705" i="1"/>
  <c r="H524" i="1"/>
  <c r="H1741" i="1"/>
  <c r="H1797" i="1"/>
  <c r="H1606" i="1"/>
  <c r="H1567" i="1"/>
  <c r="H1515" i="1"/>
  <c r="H1444" i="1"/>
  <c r="H1257" i="1"/>
  <c r="H1051" i="1"/>
  <c r="H1035" i="1"/>
  <c r="H977" i="1"/>
  <c r="H808" i="1"/>
  <c r="H783" i="1"/>
  <c r="H745" i="1"/>
  <c r="H699" i="1"/>
  <c r="H556" i="1"/>
  <c r="H1743" i="1"/>
  <c r="H1011" i="1"/>
  <c r="H1640" i="1"/>
  <c r="H1844" i="1"/>
  <c r="H1796" i="1"/>
  <c r="H1740" i="1"/>
  <c r="H1644" i="1"/>
  <c r="H1621" i="1"/>
  <c r="H1566" i="1"/>
  <c r="H1505" i="1"/>
  <c r="H1483" i="1"/>
  <c r="H1360" i="1"/>
  <c r="H1325" i="1"/>
  <c r="H1309" i="1"/>
  <c r="H1290" i="1"/>
  <c r="H1259" i="1"/>
  <c r="H1258" i="1"/>
  <c r="H1066" i="1"/>
  <c r="H1050" i="1"/>
  <c r="H1022" i="1"/>
  <c r="H976" i="1"/>
  <c r="H954" i="1"/>
  <c r="H800" i="1"/>
  <c r="H782" i="1"/>
  <c r="H746" i="1"/>
  <c r="H672" i="1"/>
  <c r="H616" i="1"/>
  <c r="H517" i="1"/>
  <c r="H506" i="1"/>
  <c r="H505" i="1"/>
  <c r="H1831" i="1"/>
  <c r="H1824" i="1"/>
  <c r="H768" i="1"/>
  <c r="H1823" i="1"/>
  <c r="H1819" i="1"/>
  <c r="H1431" i="1"/>
  <c r="H1388" i="1"/>
  <c r="H1020" i="1"/>
  <c r="H1872" i="1"/>
  <c r="H1870" i="1"/>
  <c r="H1856" i="1"/>
  <c r="H1833" i="1"/>
  <c r="H1783" i="1"/>
  <c r="H1782" i="1"/>
  <c r="H1781" i="1"/>
  <c r="H1780" i="1"/>
  <c r="H1779" i="1"/>
  <c r="H1773" i="1"/>
  <c r="H1758" i="1"/>
  <c r="H1739" i="1"/>
  <c r="H1718" i="1"/>
  <c r="H1646" i="1"/>
  <c r="H1598" i="1"/>
  <c r="H1570" i="1"/>
  <c r="H1504" i="1"/>
  <c r="H1495" i="1"/>
  <c r="H1458" i="1"/>
  <c r="H1455" i="1"/>
  <c r="H1450" i="1"/>
  <c r="H1448" i="1"/>
  <c r="H1403" i="1"/>
  <c r="H1381" i="1"/>
  <c r="H1352" i="1"/>
  <c r="H1317" i="1"/>
  <c r="H1305" i="1"/>
  <c r="H1230" i="1"/>
  <c r="H1219" i="1"/>
  <c r="H1162" i="1"/>
  <c r="H1161" i="1"/>
  <c r="H1154" i="1"/>
  <c r="H1114" i="1"/>
  <c r="H1057" i="1"/>
  <c r="H1034" i="1"/>
  <c r="H992" i="1"/>
  <c r="H908" i="1"/>
  <c r="H878" i="1"/>
  <c r="H868" i="1"/>
  <c r="H836" i="1"/>
  <c r="H686" i="1"/>
  <c r="H676" i="1"/>
  <c r="H657" i="1"/>
  <c r="H615" i="1"/>
  <c r="H590" i="1"/>
  <c r="H581" i="1"/>
  <c r="H543" i="1"/>
  <c r="H542" i="1"/>
  <c r="H541" i="1"/>
  <c r="H540" i="1"/>
  <c r="H535" i="1"/>
  <c r="H491" i="1"/>
  <c r="H475" i="1"/>
  <c r="H1293" i="1"/>
  <c r="H1562" i="1"/>
  <c r="H821" i="1"/>
  <c r="H714" i="1"/>
  <c r="H1869" i="1"/>
  <c r="H1814" i="1"/>
  <c r="H1755" i="1"/>
  <c r="H1738" i="1"/>
  <c r="H1665" i="1"/>
  <c r="H1652" i="1"/>
  <c r="H1593" i="1"/>
  <c r="H1575" i="1"/>
  <c r="H1494" i="1"/>
  <c r="H1492" i="1"/>
  <c r="H1451" i="1"/>
  <c r="H1402" i="1"/>
  <c r="H1387" i="1"/>
  <c r="H1354" i="1"/>
  <c r="H1316" i="1"/>
  <c r="H1306" i="1"/>
  <c r="H1304" i="1"/>
  <c r="H1233" i="1"/>
  <c r="H1178" i="1"/>
  <c r="H1177" i="1"/>
  <c r="H1176" i="1"/>
  <c r="H1152" i="1"/>
  <c r="H1150" i="1"/>
  <c r="H1149" i="1"/>
  <c r="H1137" i="1"/>
  <c r="H1118" i="1"/>
  <c r="H1117" i="1"/>
  <c r="H1116" i="1"/>
  <c r="H1109" i="1"/>
  <c r="H1103" i="1"/>
  <c r="H1097" i="1"/>
  <c r="H1033" i="1"/>
  <c r="H898" i="1"/>
  <c r="H890" i="1"/>
  <c r="H877" i="1"/>
  <c r="H870" i="1"/>
  <c r="H784" i="1"/>
  <c r="H774" i="1"/>
  <c r="H766" i="1"/>
  <c r="H675" i="1"/>
  <c r="H647" i="1"/>
  <c r="H614" i="1"/>
  <c r="H589" i="1"/>
  <c r="H485" i="1"/>
  <c r="H1430" i="1"/>
  <c r="H1408" i="1"/>
  <c r="H514" i="1"/>
  <c r="H1347" i="1"/>
  <c r="H1339" i="1"/>
  <c r="H1338" i="1"/>
  <c r="H1124" i="1"/>
  <c r="H1119" i="1"/>
  <c r="H726" i="1"/>
  <c r="H603" i="1"/>
  <c r="H548" i="1"/>
  <c r="H1337" i="1"/>
  <c r="H1851" i="1"/>
  <c r="H1850" i="1"/>
  <c r="H1835" i="1"/>
  <c r="H1826" i="1"/>
  <c r="H1825" i="1"/>
  <c r="H1762" i="1"/>
  <c r="H1708" i="1"/>
  <c r="H1580" i="1"/>
  <c r="H1520" i="1"/>
  <c r="H1519" i="1"/>
  <c r="H1516" i="1"/>
  <c r="H1320" i="1"/>
  <c r="H1313" i="1"/>
  <c r="H1225" i="1"/>
  <c r="H1224" i="1"/>
  <c r="H1131" i="1"/>
  <c r="H968" i="1"/>
  <c r="H946" i="1"/>
  <c r="H945" i="1"/>
  <c r="H944" i="1"/>
  <c r="H942" i="1"/>
  <c r="H941" i="1"/>
  <c r="H940" i="1"/>
  <c r="H939" i="1"/>
  <c r="H916" i="1"/>
  <c r="H737" i="1"/>
  <c r="H729" i="1"/>
  <c r="H728" i="1"/>
  <c r="H727" i="1"/>
  <c r="H471" i="1"/>
  <c r="H558" i="1"/>
  <c r="H1503" i="1"/>
  <c r="H704" i="1"/>
  <c r="H599" i="1"/>
  <c r="H1214" i="1"/>
  <c r="H1853" i="1"/>
  <c r="H853" i="1"/>
  <c r="H725" i="1"/>
  <c r="H1620" i="1"/>
  <c r="H1345" i="1"/>
  <c r="H1275" i="1"/>
  <c r="H613" i="1"/>
  <c r="H555" i="1"/>
  <c r="H513" i="1"/>
  <c r="H1514" i="1"/>
  <c r="H1289" i="1"/>
  <c r="H698" i="1"/>
  <c r="H554" i="1"/>
  <c r="H1737" i="1"/>
  <c r="H1565" i="1"/>
  <c r="H1065" i="1"/>
  <c r="H1010" i="1"/>
  <c r="H1772" i="1"/>
  <c r="H1719" i="1"/>
  <c r="H1664" i="1"/>
  <c r="H1630" i="1"/>
  <c r="H1595" i="1"/>
  <c r="H1550" i="1"/>
  <c r="H1525" i="1"/>
  <c r="H1502" i="1"/>
  <c r="H1436" i="1"/>
  <c r="H1426" i="1"/>
  <c r="H1425" i="1"/>
  <c r="H1401" i="1"/>
  <c r="H1256" i="1"/>
  <c r="H1209" i="1"/>
  <c r="H1198" i="1"/>
  <c r="H1195" i="1"/>
  <c r="H1183" i="1"/>
  <c r="H1175" i="1"/>
  <c r="H1174" i="1"/>
  <c r="H1172" i="1"/>
  <c r="H1153" i="1"/>
  <c r="H1143" i="1"/>
  <c r="H1113" i="1"/>
  <c r="H1112" i="1"/>
  <c r="H975" i="1"/>
  <c r="H919" i="1"/>
  <c r="H867" i="1"/>
  <c r="H825" i="1"/>
  <c r="H824" i="1"/>
  <c r="H823" i="1"/>
  <c r="H822" i="1"/>
  <c r="H791" i="1"/>
  <c r="H765" i="1"/>
  <c r="H757" i="1"/>
  <c r="H646" i="1"/>
  <c r="H481" i="1"/>
  <c r="H829" i="1"/>
  <c r="H1820" i="1"/>
  <c r="H1510" i="1"/>
  <c r="H1094" i="1"/>
  <c r="H1557" i="1"/>
  <c r="H1482" i="1"/>
  <c r="H1405" i="1"/>
  <c r="H1288" i="1"/>
  <c r="H1213" i="1"/>
  <c r="H1212" i="1"/>
  <c r="H885" i="1"/>
  <c r="H1846" i="1"/>
  <c r="H1771" i="1"/>
  <c r="H1699" i="1"/>
  <c r="H1619" i="1"/>
  <c r="H1592" i="1"/>
  <c r="H1232" i="1"/>
  <c r="H1227" i="1"/>
  <c r="H1208" i="1"/>
  <c r="H1032" i="1"/>
  <c r="H1001" i="1"/>
  <c r="H967" i="1"/>
  <c r="H960" i="1"/>
  <c r="H781" i="1"/>
  <c r="H645" i="1"/>
  <c r="H602" i="1"/>
  <c r="H1862" i="1"/>
  <c r="H1843" i="1"/>
  <c r="H1818" i="1"/>
  <c r="H1736" i="1"/>
  <c r="H1716" i="1"/>
  <c r="H1702" i="1"/>
  <c r="H1693" i="1"/>
  <c r="H1655" i="1"/>
  <c r="H1633" i="1"/>
  <c r="H1578" i="1"/>
  <c r="H1563" i="1"/>
  <c r="H1532" i="1"/>
  <c r="H1481" i="1"/>
  <c r="H1470" i="1"/>
  <c r="H1459" i="1"/>
  <c r="H1435" i="1"/>
  <c r="H1427" i="1"/>
  <c r="H1424" i="1"/>
  <c r="H1359" i="1"/>
  <c r="H1287" i="1"/>
  <c r="H1272" i="1"/>
  <c r="H1255" i="1"/>
  <c r="H1243" i="1"/>
  <c r="H1222" i="1"/>
  <c r="H1194" i="1"/>
  <c r="H1182" i="1"/>
  <c r="H1148" i="1"/>
  <c r="H1108" i="1"/>
  <c r="H1005" i="1"/>
  <c r="H974" i="1"/>
  <c r="H905" i="1"/>
  <c r="H866" i="1"/>
  <c r="H799" i="1"/>
  <c r="H772" i="1"/>
  <c r="H756" i="1"/>
  <c r="H713" i="1"/>
  <c r="H673" i="1"/>
  <c r="H630" i="1"/>
  <c r="H612" i="1"/>
  <c r="H588" i="1"/>
  <c r="H575" i="1"/>
  <c r="H569" i="1"/>
  <c r="H547" i="1"/>
  <c r="H523" i="1"/>
  <c r="H511" i="1"/>
  <c r="H510" i="1"/>
  <c r="H764" i="1"/>
  <c r="H656" i="1"/>
  <c r="H564" i="1"/>
  <c r="H934" i="1"/>
  <c r="H933" i="1"/>
  <c r="H932" i="1"/>
  <c r="H931" i="1"/>
  <c r="H928" i="1"/>
  <c r="H925" i="1"/>
  <c r="H923" i="1"/>
  <c r="H922" i="1"/>
  <c r="H921" i="1"/>
  <c r="H920" i="1"/>
  <c r="H1663" i="1"/>
  <c r="H1533" i="1"/>
  <c r="H1529" i="1"/>
  <c r="H1527" i="1"/>
  <c r="H1380" i="1"/>
  <c r="H1068" i="1"/>
  <c r="H884" i="1"/>
  <c r="H1866" i="1"/>
  <c r="H1817" i="1"/>
  <c r="H1811" i="1"/>
  <c r="H1810" i="1"/>
  <c r="H1806" i="1"/>
  <c r="H1770" i="1"/>
  <c r="H1735" i="1"/>
  <c r="H1720" i="1"/>
  <c r="H1662" i="1"/>
  <c r="H1647" i="1"/>
  <c r="H1618" i="1"/>
  <c r="H1586" i="1"/>
  <c r="H1552" i="1"/>
  <c r="H1513" i="1"/>
  <c r="H1507" i="1"/>
  <c r="H1449" i="1"/>
  <c r="H1407" i="1"/>
  <c r="H1400" i="1"/>
  <c r="H1379" i="1"/>
  <c r="H1341" i="1"/>
  <c r="H1324" i="1"/>
  <c r="H1254" i="1"/>
  <c r="H1207" i="1"/>
  <c r="H1138" i="1"/>
  <c r="H780" i="1"/>
  <c r="H769" i="1"/>
  <c r="H712" i="1"/>
  <c r="H697" i="1"/>
  <c r="H593" i="1"/>
  <c r="H553" i="1"/>
  <c r="H534" i="1"/>
  <c r="H1714" i="1"/>
  <c r="H1667" i="1"/>
  <c r="H1574" i="1"/>
  <c r="H1480" i="1"/>
  <c r="H1197" i="1"/>
  <c r="H874" i="1"/>
  <c r="H739" i="1"/>
  <c r="H544" i="1"/>
  <c r="H480" i="1"/>
  <c r="H1632" i="1"/>
  <c r="H1861" i="1"/>
  <c r="H1643" i="1"/>
  <c r="H1625" i="1"/>
  <c r="H1617" i="1"/>
  <c r="H1526" i="1"/>
  <c r="H1479" i="1"/>
  <c r="H1469" i="1"/>
  <c r="H1461" i="1"/>
  <c r="H1443" i="1"/>
  <c r="H1336" i="1"/>
  <c r="H1323" i="1"/>
  <c r="H1286" i="1"/>
  <c r="H1263" i="1"/>
  <c r="H1238" i="1"/>
  <c r="H1080" i="1"/>
  <c r="H1019" i="1"/>
  <c r="H918" i="1"/>
  <c r="H723" i="1"/>
  <c r="H604" i="1"/>
  <c r="H1865" i="1"/>
  <c r="H1832" i="1"/>
  <c r="H1795" i="1"/>
  <c r="H1639" i="1"/>
  <c r="H1589" i="1"/>
  <c r="H1573" i="1"/>
  <c r="H1549" i="1"/>
  <c r="H1540" i="1"/>
  <c r="H1501" i="1"/>
  <c r="H1491" i="1"/>
  <c r="H1478" i="1"/>
  <c r="H1378" i="1"/>
  <c r="H1344" i="1"/>
  <c r="H1322" i="1"/>
  <c r="H1303" i="1"/>
  <c r="H1292" i="1"/>
  <c r="H1285" i="1"/>
  <c r="H1253" i="1"/>
  <c r="H1221" i="1"/>
  <c r="H1215" i="1"/>
  <c r="H1206" i="1"/>
  <c r="H1164" i="1"/>
  <c r="H1111" i="1"/>
  <c r="H1078" i="1"/>
  <c r="H1049" i="1"/>
  <c r="H1004" i="1"/>
  <c r="H995" i="1"/>
  <c r="H973" i="1"/>
  <c r="H927" i="1"/>
  <c r="H926" i="1"/>
  <c r="H912" i="1"/>
  <c r="H899" i="1"/>
  <c r="H865" i="1"/>
  <c r="H807" i="1"/>
  <c r="H775" i="1"/>
  <c r="H755" i="1"/>
  <c r="H733" i="1"/>
  <c r="H711" i="1"/>
  <c r="H638" i="1"/>
  <c r="H632" i="1"/>
  <c r="H631" i="1"/>
  <c r="H629" i="1"/>
  <c r="H572" i="1"/>
  <c r="H562" i="1"/>
  <c r="H533" i="1"/>
  <c r="H479" i="1"/>
  <c r="H1822" i="1"/>
  <c r="H1707" i="1"/>
  <c r="H1706" i="1"/>
  <c r="H1319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738" i="1"/>
  <c r="H736" i="1"/>
  <c r="H735" i="1"/>
  <c r="H734" i="1"/>
  <c r="H1284" i="1"/>
  <c r="H1734" i="1"/>
  <c r="H1654" i="1"/>
  <c r="H1447" i="1"/>
  <c r="H1411" i="1"/>
  <c r="H1377" i="1"/>
  <c r="H1362" i="1"/>
  <c r="H1052" i="1"/>
  <c r="H1031" i="1"/>
  <c r="H1003" i="1"/>
  <c r="H978" i="1"/>
  <c r="H778" i="1"/>
  <c r="H655" i="1"/>
  <c r="H644" i="1"/>
  <c r="H552" i="1"/>
  <c r="H478" i="1"/>
  <c r="H810" i="1"/>
  <c r="H951" i="1"/>
  <c r="H628" i="1"/>
  <c r="H596" i="1"/>
  <c r="H1130" i="1"/>
  <c r="H664" i="1"/>
  <c r="H1423" i="1"/>
  <c r="H1252" i="1"/>
  <c r="H1069" i="1"/>
  <c r="H984" i="1"/>
  <c r="H1794" i="1"/>
  <c r="H701" i="1"/>
  <c r="H641" i="1"/>
  <c r="H1830" i="1"/>
  <c r="H1661" i="1"/>
  <c r="H1651" i="1"/>
  <c r="H1569" i="1"/>
  <c r="H1490" i="1"/>
  <c r="H1454" i="1"/>
  <c r="H1399" i="1"/>
  <c r="H1343" i="1"/>
  <c r="H1321" i="1"/>
  <c r="H1160" i="1"/>
  <c r="H1159" i="1"/>
  <c r="H1158" i="1"/>
  <c r="H930" i="1"/>
  <c r="H924" i="1"/>
  <c r="H710" i="1"/>
  <c r="H578" i="1"/>
  <c r="H1793" i="1"/>
  <c r="H1681" i="1"/>
  <c r="H1682" i="1"/>
  <c r="H1680" i="1"/>
  <c r="H1679" i="1"/>
  <c r="H1678" i="1"/>
  <c r="H1677" i="1"/>
  <c r="H1676" i="1"/>
  <c r="H1674" i="1"/>
  <c r="H1582" i="1"/>
  <c r="H1404" i="1"/>
  <c r="H917" i="1"/>
  <c r="H747" i="1"/>
  <c r="H696" i="1"/>
  <c r="H651" i="1"/>
  <c r="H627" i="1"/>
  <c r="H598" i="1"/>
  <c r="H1860" i="1"/>
  <c r="H1852" i="1"/>
  <c r="H1792" i="1"/>
  <c r="H1638" i="1"/>
  <c r="H1623" i="1"/>
  <c r="H1551" i="1"/>
  <c r="H1546" i="1"/>
  <c r="H1539" i="1"/>
  <c r="H1477" i="1"/>
  <c r="H1442" i="1"/>
  <c r="H1391" i="1"/>
  <c r="H1386" i="1"/>
  <c r="H1335" i="1"/>
  <c r="H1334" i="1"/>
  <c r="H1274" i="1"/>
  <c r="H1237" i="1"/>
  <c r="H1205" i="1"/>
  <c r="H1200" i="1"/>
  <c r="H1186" i="1"/>
  <c r="H1173" i="1"/>
  <c r="H1123" i="1"/>
  <c r="H1105" i="1"/>
  <c r="H1104" i="1"/>
  <c r="H1084" i="1"/>
  <c r="H1030" i="1"/>
  <c r="H1021" i="1"/>
  <c r="H1017" i="1"/>
  <c r="H1012" i="1"/>
  <c r="H1007" i="1"/>
  <c r="H964" i="1"/>
  <c r="H850" i="1"/>
  <c r="H804" i="1"/>
  <c r="H1669" i="1"/>
  <c r="H1616" i="1"/>
  <c r="H1538" i="1"/>
  <c r="H1441" i="1"/>
  <c r="H1262" i="1"/>
  <c r="H1251" i="1"/>
  <c r="H1216" i="1"/>
  <c r="H1079" i="1"/>
  <c r="H494" i="1"/>
  <c r="H1791" i="1"/>
  <c r="H1733" i="1"/>
  <c r="H1688" i="1"/>
  <c r="H1648" i="1"/>
  <c r="H1500" i="1"/>
  <c r="H1376" i="1"/>
  <c r="H1361" i="1"/>
  <c r="H1333" i="1"/>
  <c r="H1283" i="1"/>
  <c r="H1185" i="1"/>
  <c r="H1092" i="1"/>
  <c r="H1045" i="1"/>
  <c r="H953" i="1"/>
  <c r="H803" i="1"/>
  <c r="H637" i="1"/>
  <c r="H620" i="1"/>
  <c r="H740" i="1"/>
  <c r="H1687" i="1"/>
  <c r="H661" i="1"/>
  <c r="H1845" i="1"/>
  <c r="H1763" i="1"/>
  <c r="H1701" i="1"/>
  <c r="H1608" i="1"/>
  <c r="H1547" i="1"/>
  <c r="H1509" i="1"/>
  <c r="H1440" i="1"/>
  <c r="H1356" i="1"/>
  <c r="H1271" i="1"/>
  <c r="H1091" i="1"/>
  <c r="H947" i="1"/>
  <c r="H683" i="1"/>
  <c r="H680" i="1"/>
  <c r="H619" i="1"/>
  <c r="H502" i="1"/>
  <c r="H936" i="1"/>
  <c r="H856" i="1"/>
  <c r="H724" i="1"/>
  <c r="H1842" i="1"/>
  <c r="H1732" i="1"/>
  <c r="H1686" i="1"/>
  <c r="H1684" i="1"/>
  <c r="H1672" i="1"/>
  <c r="H1517" i="1"/>
  <c r="H1512" i="1"/>
  <c r="H1415" i="1"/>
  <c r="H1282" i="1"/>
  <c r="H1193" i="1"/>
  <c r="H1136" i="1"/>
  <c r="H1129" i="1"/>
  <c r="H1126" i="1"/>
  <c r="H988" i="1"/>
  <c r="H959" i="1"/>
  <c r="H949" i="1"/>
  <c r="H937" i="1"/>
  <c r="H883" i="1"/>
  <c r="H798" i="1"/>
  <c r="H790" i="1"/>
  <c r="H763" i="1"/>
  <c r="H721" i="1"/>
  <c r="H718" i="1"/>
  <c r="H654" i="1"/>
  <c r="H636" i="1"/>
  <c r="H561" i="1"/>
  <c r="H474" i="1"/>
  <c r="H1829" i="1"/>
  <c r="H1627" i="1"/>
  <c r="H1603" i="1"/>
  <c r="H1518" i="1"/>
  <c r="H1410" i="1"/>
  <c r="H1315" i="1"/>
  <c r="H1299" i="1"/>
  <c r="H1291" i="1"/>
  <c r="H1267" i="1"/>
  <c r="H1240" i="1"/>
  <c r="H1135" i="1"/>
  <c r="H998" i="1"/>
  <c r="H779" i="1"/>
  <c r="H741" i="1"/>
  <c r="H719" i="1"/>
  <c r="H674" i="1"/>
  <c r="H623" i="1"/>
  <c r="H515" i="1"/>
  <c r="H1615" i="1"/>
  <c r="H1409" i="1"/>
  <c r="H1281" i="1"/>
  <c r="H1241" i="1"/>
  <c r="H1067" i="1"/>
  <c r="H802" i="1"/>
  <c r="H1691" i="1"/>
  <c r="H1439" i="1"/>
  <c r="H1358" i="1"/>
  <c r="H979" i="1"/>
  <c r="H559" i="1"/>
  <c r="H1816" i="1"/>
  <c r="H1607" i="1"/>
  <c r="H1524" i="1"/>
  <c r="H1499" i="1"/>
  <c r="H1434" i="1"/>
  <c r="H1364" i="1"/>
  <c r="H1363" i="1"/>
  <c r="H1280" i="1"/>
  <c r="H1261" i="1"/>
  <c r="H1043" i="1"/>
  <c r="H1042" i="1"/>
  <c r="H1029" i="1"/>
  <c r="H1000" i="1"/>
  <c r="H777" i="1"/>
  <c r="H754" i="1"/>
  <c r="H744" i="1"/>
  <c r="H717" i="1"/>
  <c r="H700" i="1"/>
  <c r="H643" i="1"/>
  <c r="H611" i="1"/>
  <c r="H560" i="1"/>
  <c r="H546" i="1"/>
  <c r="H529" i="1"/>
  <c r="H522" i="1"/>
  <c r="H1841" i="1"/>
  <c r="H958" i="1"/>
  <c r="H882" i="1"/>
  <c r="H873" i="1"/>
  <c r="H669" i="1"/>
  <c r="H668" i="1"/>
  <c r="H1685" i="1"/>
  <c r="H1626" i="1"/>
  <c r="H1422" i="1"/>
  <c r="H1332" i="1"/>
  <c r="H1090" i="1"/>
  <c r="H981" i="1"/>
  <c r="H938" i="1"/>
  <c r="H797" i="1"/>
  <c r="H685" i="1"/>
  <c r="H662" i="1"/>
  <c r="H488" i="1"/>
  <c r="H684" i="1"/>
  <c r="H681" i="1"/>
  <c r="H731" i="1"/>
  <c r="H566" i="1"/>
  <c r="H1087" i="1"/>
  <c r="H876" i="1"/>
  <c r="H640" i="1"/>
  <c r="H1692" i="1"/>
  <c r="H1690" i="1"/>
  <c r="H943" i="1"/>
  <c r="H855" i="1"/>
  <c r="H785" i="1"/>
  <c r="H1389" i="1"/>
  <c r="H1849" i="1"/>
  <c r="H1790" i="1"/>
  <c r="H1766" i="1"/>
  <c r="H1754" i="1"/>
  <c r="H1750" i="1"/>
  <c r="H1731" i="1"/>
  <c r="H1713" i="1"/>
  <c r="H1705" i="1"/>
  <c r="H1698" i="1"/>
  <c r="H1629" i="1"/>
  <c r="H1614" i="1"/>
  <c r="H1602" i="1"/>
  <c r="H1600" i="1"/>
  <c r="H1599" i="1"/>
  <c r="H1597" i="1"/>
  <c r="H1585" i="1"/>
  <c r="H1581" i="1"/>
  <c r="H1577" i="1"/>
  <c r="H1544" i="1"/>
  <c r="H1493" i="1"/>
  <c r="H1476" i="1"/>
  <c r="H1460" i="1"/>
  <c r="H1429" i="1"/>
  <c r="H1421" i="1"/>
  <c r="H1414" i="1"/>
  <c r="H1398" i="1"/>
  <c r="H1390" i="1"/>
  <c r="H1375" i="1"/>
  <c r="H1355" i="1"/>
  <c r="H1331" i="1"/>
  <c r="H1312" i="1"/>
  <c r="H1308" i="1"/>
  <c r="H1302" i="1"/>
  <c r="H1279" i="1"/>
  <c r="H1236" i="1"/>
  <c r="H1228" i="1"/>
  <c r="H1181" i="1"/>
  <c r="H1146" i="1"/>
  <c r="H1102" i="1"/>
  <c r="H1096" i="1"/>
  <c r="H1089" i="1"/>
  <c r="H1063" i="1"/>
  <c r="H1059" i="1"/>
  <c r="H1056" i="1"/>
  <c r="H1048" i="1"/>
  <c r="H1040" i="1"/>
  <c r="H1028" i="1"/>
  <c r="H1018" i="1"/>
  <c r="H1008" i="1"/>
  <c r="H999" i="1"/>
  <c r="H997" i="1"/>
  <c r="H990" i="1"/>
  <c r="H989" i="1"/>
  <c r="H972" i="1"/>
  <c r="H957" i="1"/>
  <c r="H907" i="1"/>
  <c r="H903" i="1"/>
  <c r="H872" i="1"/>
  <c r="H871" i="1"/>
  <c r="H820" i="1"/>
  <c r="H809" i="1"/>
  <c r="H796" i="1"/>
  <c r="H771" i="1"/>
  <c r="H695" i="1"/>
  <c r="H671" i="1"/>
  <c r="H666" i="1"/>
  <c r="H660" i="1"/>
  <c r="H635" i="1"/>
  <c r="H626" i="1"/>
  <c r="H583" i="1"/>
  <c r="H579" i="1"/>
  <c r="H551" i="1"/>
  <c r="H536" i="1"/>
  <c r="H521" i="1"/>
  <c r="H504" i="1"/>
  <c r="H503" i="1"/>
  <c r="H493" i="1"/>
  <c r="H720" i="1"/>
  <c r="H1789" i="1"/>
  <c r="H1769" i="1"/>
  <c r="H1753" i="1"/>
  <c r="H1749" i="1"/>
  <c r="H1730" i="1"/>
  <c r="H1591" i="1"/>
  <c r="H1475" i="1"/>
  <c r="H1374" i="1"/>
  <c r="H1353" i="1"/>
  <c r="H1330" i="1"/>
  <c r="H1250" i="1"/>
  <c r="H1204" i="1"/>
  <c r="H1189" i="1"/>
  <c r="H1170" i="1"/>
  <c r="H1169" i="1"/>
  <c r="H1163" i="1"/>
  <c r="H1101" i="1"/>
  <c r="H1099" i="1"/>
  <c r="H1016" i="1"/>
  <c r="H830" i="1"/>
  <c r="H625" i="1"/>
  <c r="H587" i="1"/>
  <c r="H550" i="1"/>
  <c r="H994" i="1"/>
  <c r="H993" i="1"/>
  <c r="H1314" i="1"/>
  <c r="H1583" i="1"/>
  <c r="H1506" i="1"/>
  <c r="H1788" i="1"/>
  <c r="H1768" i="1"/>
  <c r="H1752" i="1"/>
  <c r="H1729" i="1"/>
  <c r="H1660" i="1"/>
  <c r="H1613" i="1"/>
  <c r="H1594" i="1"/>
  <c r="H1568" i="1"/>
  <c r="H1543" i="1"/>
  <c r="H1489" i="1"/>
  <c r="H1474" i="1"/>
  <c r="H1465" i="1"/>
  <c r="H1462" i="1"/>
  <c r="H1397" i="1"/>
  <c r="H1373" i="1"/>
  <c r="H1196" i="1"/>
  <c r="H1192" i="1"/>
  <c r="H1167" i="1"/>
  <c r="H1166" i="1"/>
  <c r="H1142" i="1"/>
  <c r="H1127" i="1"/>
  <c r="H1047" i="1"/>
  <c r="H1027" i="1"/>
  <c r="H1015" i="1"/>
  <c r="H864" i="1"/>
  <c r="H819" i="1"/>
  <c r="H758" i="1"/>
  <c r="H753" i="1"/>
  <c r="H595" i="1"/>
  <c r="H586" i="1"/>
  <c r="H1697" i="1"/>
  <c r="H1298" i="1"/>
  <c r="H1098" i="1"/>
  <c r="H1095" i="1"/>
  <c r="H694" i="1"/>
  <c r="H1508" i="1"/>
  <c r="H1301" i="1"/>
  <c r="H743" i="1"/>
  <c r="H1864" i="1"/>
  <c r="H1840" i="1"/>
  <c r="H1839" i="1"/>
  <c r="H1765" i="1"/>
  <c r="H1728" i="1"/>
  <c r="H1645" i="1"/>
  <c r="H1612" i="1"/>
  <c r="H1572" i="1"/>
  <c r="H1511" i="1"/>
  <c r="H1433" i="1"/>
  <c r="H1420" i="1"/>
  <c r="H1372" i="1"/>
  <c r="H1266" i="1"/>
  <c r="H1218" i="1"/>
  <c r="H1203" i="1"/>
  <c r="H1199" i="1"/>
  <c r="H1180" i="1"/>
  <c r="H1134" i="1"/>
  <c r="H1100" i="1"/>
  <c r="H971" i="1"/>
  <c r="H904" i="1"/>
  <c r="H875" i="1"/>
  <c r="H863" i="1"/>
  <c r="H776" i="1"/>
  <c r="H752" i="1"/>
  <c r="H709" i="1"/>
  <c r="H648" i="1"/>
  <c r="H622" i="1"/>
  <c r="H610" i="1"/>
  <c r="H592" i="1"/>
  <c r="H526" i="1"/>
  <c r="H509" i="1"/>
  <c r="H1184" i="1"/>
  <c r="H1855" i="1"/>
  <c r="H1807" i="1"/>
  <c r="H1767" i="1"/>
  <c r="H1751" i="1"/>
  <c r="H1727" i="1"/>
  <c r="H1488" i="1"/>
  <c r="H1371" i="1"/>
  <c r="H1311" i="1"/>
  <c r="H1278" i="1"/>
  <c r="H1249" i="1"/>
  <c r="H1191" i="1"/>
  <c r="H1110" i="1"/>
  <c r="H1093" i="1"/>
  <c r="H1062" i="1"/>
  <c r="H1055" i="1"/>
  <c r="H996" i="1"/>
  <c r="H956" i="1"/>
  <c r="H914" i="1"/>
  <c r="H862" i="1"/>
  <c r="H834" i="1"/>
  <c r="H751" i="1"/>
  <c r="H663" i="1"/>
  <c r="H473" i="1"/>
  <c r="H512" i="1"/>
  <c r="H1838" i="1"/>
  <c r="H1815" i="1"/>
  <c r="H1798" i="1"/>
  <c r="H1726" i="1"/>
  <c r="H1689" i="1"/>
  <c r="H1683" i="1"/>
  <c r="H1671" i="1"/>
  <c r="H1670" i="1"/>
  <c r="H1637" i="1"/>
  <c r="H1548" i="1"/>
  <c r="H1545" i="1"/>
  <c r="H1438" i="1"/>
  <c r="H1385" i="1"/>
  <c r="H1383" i="1"/>
  <c r="H1382" i="1"/>
  <c r="H1297" i="1"/>
  <c r="H1296" i="1"/>
  <c r="H1277" i="1"/>
  <c r="H1270" i="1"/>
  <c r="H1248" i="1"/>
  <c r="H1239" i="1"/>
  <c r="H1141" i="1"/>
  <c r="H1139" i="1"/>
  <c r="H1128" i="1"/>
  <c r="H1088" i="1"/>
  <c r="H1082" i="1"/>
  <c r="H1064" i="1"/>
  <c r="H1026" i="1"/>
  <c r="H1014" i="1"/>
  <c r="H1013" i="1"/>
  <c r="H983" i="1"/>
  <c r="H950" i="1"/>
  <c r="H806" i="1"/>
  <c r="H770" i="1"/>
  <c r="H762" i="1"/>
  <c r="H760" i="1"/>
  <c r="H742" i="1"/>
  <c r="H722" i="1"/>
  <c r="H693" i="1"/>
  <c r="H670" i="1"/>
  <c r="H667" i="1"/>
  <c r="H658" i="1"/>
  <c r="H639" i="1"/>
  <c r="H634" i="1"/>
  <c r="H618" i="1"/>
  <c r="H609" i="1"/>
  <c r="H525" i="1"/>
  <c r="H520" i="1"/>
  <c r="H497" i="1"/>
  <c r="H495" i="1"/>
  <c r="H477" i="1"/>
  <c r="H1863" i="1"/>
  <c r="H1813" i="1"/>
  <c r="H1809" i="1"/>
  <c r="H1805" i="1"/>
  <c r="H1803" i="1"/>
  <c r="H1800" i="1"/>
  <c r="H1725" i="1"/>
  <c r="H1636" i="1"/>
  <c r="H1622" i="1"/>
  <c r="H1457" i="1"/>
  <c r="H1396" i="1"/>
  <c r="H1370" i="1"/>
  <c r="H1235" i="1"/>
  <c r="H1165" i="1"/>
  <c r="H909" i="1"/>
  <c r="H833" i="1"/>
  <c r="H818" i="1"/>
  <c r="H761" i="1"/>
  <c r="H708" i="1"/>
  <c r="H653" i="1"/>
  <c r="H591" i="1"/>
  <c r="H574" i="1"/>
  <c r="H486" i="1"/>
  <c r="H896" i="1"/>
  <c r="H895" i="1"/>
  <c r="H1804" i="1"/>
  <c r="H1802" i="1"/>
  <c r="H1799" i="1"/>
  <c r="H1759" i="1"/>
  <c r="H1757" i="1"/>
  <c r="H1724" i="1"/>
  <c r="H1624" i="1"/>
  <c r="H1395" i="1"/>
  <c r="H1369" i="1"/>
  <c r="H1351" i="1"/>
  <c r="H1234" i="1"/>
  <c r="H1231" i="1"/>
  <c r="H1085" i="1"/>
  <c r="H987" i="1"/>
  <c r="H894" i="1"/>
  <c r="H767" i="1"/>
  <c r="H715" i="1"/>
  <c r="H692" i="1"/>
  <c r="H576" i="1"/>
  <c r="H568" i="1"/>
  <c r="H1260" i="1"/>
  <c r="H650" i="1"/>
  <c r="H1428" i="1"/>
  <c r="H1168" i="1"/>
  <c r="H1787" i="1"/>
  <c r="H1748" i="1"/>
  <c r="H1747" i="1"/>
  <c r="H1696" i="1"/>
  <c r="H1498" i="1"/>
  <c r="H1394" i="1"/>
  <c r="H1346" i="1"/>
  <c r="H1329" i="1"/>
  <c r="H1107" i="1"/>
  <c r="H817" i="1"/>
  <c r="H571" i="1"/>
  <c r="H679" i="1"/>
  <c r="H1871" i="1"/>
  <c r="H1859" i="1"/>
  <c r="H1837" i="1"/>
  <c r="H1821" i="1"/>
  <c r="H1812" i="1"/>
  <c r="H1801" i="1"/>
  <c r="H1786" i="1"/>
  <c r="H1778" i="1"/>
  <c r="H1777" i="1"/>
  <c r="H1776" i="1"/>
  <c r="H1774" i="1"/>
  <c r="H1761" i="1"/>
  <c r="H1746" i="1"/>
  <c r="H1712" i="1"/>
  <c r="H1653" i="1"/>
  <c r="H1650" i="1"/>
  <c r="H1641" i="1"/>
  <c r="H1611" i="1"/>
  <c r="H1605" i="1"/>
  <c r="H1601" i="1"/>
  <c r="H1596" i="1"/>
  <c r="H1571" i="1"/>
  <c r="H1564" i="1"/>
  <c r="H1561" i="1"/>
  <c r="H1537" i="1"/>
  <c r="H1535" i="1"/>
  <c r="H1534" i="1"/>
  <c r="H1530" i="1"/>
  <c r="H1521" i="1"/>
  <c r="H1487" i="1"/>
  <c r="H1473" i="1"/>
  <c r="H1464" i="1"/>
  <c r="H1453" i="1"/>
  <c r="H1452" i="1"/>
  <c r="H1446" i="1"/>
  <c r="H1393" i="1"/>
  <c r="H1384" i="1"/>
  <c r="H1368" i="1"/>
  <c r="H1357" i="1"/>
  <c r="H1342" i="1"/>
  <c r="H1328" i="1"/>
  <c r="H1318" i="1"/>
  <c r="H1300" i="1"/>
  <c r="H1276" i="1"/>
  <c r="H1265" i="1"/>
  <c r="H1247" i="1"/>
  <c r="H1226" i="1"/>
  <c r="H1223" i="1"/>
  <c r="H1211" i="1"/>
  <c r="H1179" i="1"/>
  <c r="H1151" i="1"/>
  <c r="H1140" i="1"/>
  <c r="H1133" i="1"/>
  <c r="H1115" i="1"/>
  <c r="H1075" i="1"/>
  <c r="H1074" i="1"/>
  <c r="H1073" i="1"/>
  <c r="H1046" i="1"/>
  <c r="H1044" i="1"/>
  <c r="H1036" i="1"/>
  <c r="H1025" i="1"/>
  <c r="H982" i="1"/>
  <c r="H980" i="1"/>
  <c r="H915" i="1"/>
  <c r="H913" i="1"/>
  <c r="H911" i="1"/>
  <c r="H906" i="1"/>
  <c r="H902" i="1"/>
  <c r="H893" i="1"/>
  <c r="H892" i="1"/>
  <c r="H891" i="1"/>
  <c r="H889" i="1"/>
  <c r="H888" i="1"/>
  <c r="H887" i="1"/>
  <c r="H886" i="1"/>
  <c r="H879" i="1"/>
  <c r="H861" i="1"/>
  <c r="H851" i="1"/>
  <c r="H832" i="1"/>
  <c r="H828" i="1"/>
  <c r="H827" i="1"/>
  <c r="H826" i="1"/>
  <c r="H811" i="1"/>
  <c r="H805" i="1"/>
  <c r="H795" i="1"/>
  <c r="H787" i="1"/>
  <c r="H786" i="1"/>
  <c r="H773" i="1"/>
  <c r="H750" i="1"/>
  <c r="H707" i="1"/>
  <c r="H703" i="1"/>
  <c r="H689" i="1"/>
  <c r="H687" i="1"/>
  <c r="H678" i="1"/>
  <c r="H677" i="1"/>
  <c r="H652" i="1"/>
  <c r="H642" i="1"/>
  <c r="H621" i="1"/>
  <c r="H608" i="1"/>
  <c r="H601" i="1"/>
  <c r="H585" i="1"/>
  <c r="H582" i="1"/>
  <c r="H580" i="1"/>
  <c r="H577" i="1"/>
  <c r="H573" i="1"/>
  <c r="H570" i="1"/>
  <c r="H567" i="1"/>
  <c r="H563" i="1"/>
  <c r="H557" i="1"/>
  <c r="H549" i="1"/>
  <c r="H539" i="1"/>
  <c r="H538" i="1"/>
  <c r="H537" i="1"/>
  <c r="H532" i="1"/>
  <c r="H530" i="1"/>
  <c r="H516" i="1"/>
  <c r="H508" i="1"/>
  <c r="H507" i="1"/>
  <c r="H496" i="1"/>
  <c r="H490" i="1"/>
  <c r="H489" i="1"/>
  <c r="H487" i="1"/>
  <c r="H484" i="1"/>
  <c r="H476" i="1"/>
  <c r="H472" i="1"/>
  <c r="H1268" i="1"/>
  <c r="H854" i="1"/>
  <c r="H1847" i="1"/>
  <c r="H1700" i="1"/>
  <c r="H1695" i="1"/>
  <c r="H1657" i="1"/>
  <c r="H1649" i="1"/>
  <c r="H1588" i="1"/>
  <c r="H1553" i="1"/>
  <c r="H1536" i="1"/>
  <c r="H1307" i="1"/>
  <c r="H1081" i="1"/>
  <c r="H691" i="1"/>
  <c r="H1868" i="1"/>
  <c r="H1808" i="1"/>
  <c r="H1785" i="1"/>
  <c r="H1775" i="1"/>
  <c r="H1760" i="1"/>
  <c r="H1745" i="1"/>
  <c r="H1723" i="1"/>
  <c r="H1717" i="1"/>
  <c r="H1711" i="1"/>
  <c r="H1666" i="1"/>
  <c r="H1659" i="1"/>
  <c r="H1656" i="1"/>
  <c r="H1642" i="1"/>
  <c r="H1628" i="1"/>
  <c r="H1584" i="1"/>
  <c r="H1560" i="1"/>
  <c r="H1497" i="1"/>
  <c r="H1486" i="1"/>
  <c r="H1472" i="1"/>
  <c r="H1456" i="1"/>
  <c r="H1445" i="1"/>
  <c r="H1406" i="1"/>
  <c r="H1367" i="1"/>
  <c r="H1350" i="1"/>
  <c r="H1349" i="1"/>
  <c r="H1348" i="1"/>
  <c r="H1229" i="1"/>
  <c r="H1220" i="1"/>
  <c r="H1210" i="1"/>
  <c r="H1190" i="1"/>
  <c r="H1171" i="1"/>
  <c r="H1157" i="1"/>
  <c r="H1156" i="1"/>
  <c r="H1155" i="1"/>
  <c r="H1061" i="1"/>
  <c r="H1054" i="1"/>
  <c r="H1037" i="1"/>
  <c r="H1024" i="1"/>
  <c r="H986" i="1"/>
  <c r="H897" i="1"/>
  <c r="H860" i="1"/>
  <c r="H835" i="1"/>
  <c r="H794" i="1"/>
  <c r="H788" i="1"/>
  <c r="H649" i="1"/>
  <c r="H607" i="1"/>
  <c r="H597" i="1"/>
  <c r="H594" i="1"/>
  <c r="H1858" i="1"/>
  <c r="H1784" i="1"/>
  <c r="H1764" i="1"/>
  <c r="H1744" i="1"/>
  <c r="H1722" i="1"/>
  <c r="H1715" i="1"/>
  <c r="H1658" i="1"/>
  <c r="H1635" i="1"/>
  <c r="H1610" i="1"/>
  <c r="H1590" i="1"/>
  <c r="H1587" i="1"/>
  <c r="H1576" i="1"/>
  <c r="H1558" i="1"/>
  <c r="H1556" i="1"/>
  <c r="H1485" i="1"/>
  <c r="H1466" i="1"/>
  <c r="H1392" i="1"/>
  <c r="H1366" i="1"/>
  <c r="H1310" i="1"/>
  <c r="H1273" i="1"/>
  <c r="H1246" i="1"/>
  <c r="H1202" i="1"/>
  <c r="H1188" i="1"/>
  <c r="H1132" i="1"/>
  <c r="H1060" i="1"/>
  <c r="H1053" i="1"/>
  <c r="H1038" i="1"/>
  <c r="H1023" i="1"/>
  <c r="H985" i="1"/>
  <c r="H910" i="1"/>
  <c r="H859" i="1"/>
  <c r="H816" i="1"/>
  <c r="H716" i="1"/>
  <c r="H706" i="1"/>
  <c r="H665" i="1"/>
  <c r="H624" i="1"/>
  <c r="H584" i="1"/>
  <c r="H483" i="1"/>
  <c r="H482" i="1"/>
  <c r="H1006" i="1"/>
  <c r="H965" i="1"/>
  <c r="H1631" i="1"/>
  <c r="H682" i="1"/>
  <c r="H1437" i="1"/>
  <c r="H531" i="1"/>
  <c r="H1704" i="1"/>
  <c r="H1555" i="1"/>
  <c r="H1542" i="1"/>
  <c r="H1418" i="1"/>
  <c r="H1413" i="1"/>
  <c r="H1295" i="1"/>
  <c r="H1245" i="1"/>
  <c r="H1122" i="1"/>
  <c r="H1039" i="1"/>
  <c r="H966" i="1"/>
  <c r="H963" i="1"/>
  <c r="H901" i="1"/>
  <c r="H858" i="1"/>
  <c r="H814" i="1"/>
  <c r="H801" i="1"/>
  <c r="H793" i="1"/>
  <c r="H606" i="1"/>
  <c r="H519" i="1"/>
  <c r="H501" i="1"/>
  <c r="H500" i="1"/>
  <c r="H499" i="1"/>
  <c r="H1834" i="1"/>
  <c r="H1828" i="1"/>
  <c r="H961" i="1"/>
  <c r="H749" i="1"/>
  <c r="H955" i="1"/>
  <c r="H1857" i="1"/>
  <c r="H1854" i="1"/>
  <c r="H1848" i="1"/>
  <c r="H1836" i="1"/>
  <c r="H1827" i="1"/>
  <c r="H1721" i="1"/>
  <c r="H1710" i="1"/>
  <c r="H1703" i="1"/>
  <c r="H1694" i="1"/>
  <c r="H1675" i="1"/>
  <c r="H1634" i="1"/>
  <c r="H1609" i="1"/>
  <c r="H1604" i="1"/>
  <c r="H1559" i="1"/>
  <c r="H1554" i="1"/>
  <c r="H1541" i="1"/>
  <c r="H1531" i="1"/>
  <c r="H1528" i="1"/>
  <c r="H1523" i="1"/>
  <c r="H1496" i="1"/>
  <c r="H1471" i="1"/>
  <c r="H1468" i="1"/>
  <c r="H1463" i="1"/>
  <c r="H1432" i="1"/>
  <c r="H1419" i="1"/>
  <c r="H1417" i="1"/>
  <c r="H1416" i="1"/>
  <c r="H1412" i="1"/>
  <c r="H1327" i="1"/>
  <c r="H1294" i="1"/>
  <c r="H1269" i="1"/>
  <c r="H1264" i="1"/>
  <c r="H1244" i="1"/>
  <c r="H1242" i="1"/>
  <c r="H1217" i="1"/>
  <c r="H1201" i="1"/>
  <c r="H1187" i="1"/>
  <c r="H1147" i="1"/>
  <c r="H1145" i="1"/>
  <c r="H1121" i="1"/>
  <c r="H1120" i="1"/>
  <c r="H1106" i="1"/>
  <c r="H1086" i="1"/>
  <c r="H1077" i="1"/>
  <c r="H1076" i="1"/>
  <c r="H1058" i="1"/>
  <c r="H1041" i="1"/>
  <c r="H1009" i="1"/>
  <c r="H1002" i="1"/>
  <c r="H991" i="1"/>
  <c r="H970" i="1"/>
  <c r="H969" i="1"/>
  <c r="H962" i="1"/>
  <c r="H935" i="1"/>
  <c r="H929" i="1"/>
  <c r="H880" i="1"/>
  <c r="H815" i="1"/>
  <c r="H792" i="1"/>
  <c r="H789" i="1"/>
  <c r="H702" i="1"/>
  <c r="H690" i="1"/>
  <c r="H659" i="1"/>
  <c r="H633" i="1"/>
  <c r="H605" i="1"/>
  <c r="H565" i="1"/>
  <c r="H545" i="1"/>
  <c r="H518" i="1"/>
  <c r="H498" i="1"/>
  <c r="H492" i="1"/>
  <c r="H1867" i="1"/>
  <c r="H1484" i="1"/>
  <c r="H1125" i="1"/>
  <c r="H1072" i="1"/>
  <c r="H900" i="1"/>
  <c r="H869" i="1"/>
  <c r="H831" i="1"/>
  <c r="H813" i="1"/>
  <c r="H748" i="1"/>
  <c r="H617" i="1"/>
  <c r="H600" i="1"/>
  <c r="H527" i="1"/>
  <c r="H1756" i="1"/>
  <c r="H1365" i="1"/>
  <c r="H1144" i="1"/>
  <c r="H1071" i="1"/>
  <c r="H857" i="1"/>
  <c r="H852" i="1"/>
  <c r="H812" i="1"/>
  <c r="H688" i="1"/>
  <c r="H528" i="1"/>
  <c r="H134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2247" i="1"/>
  <c r="H2246" i="1"/>
  <c r="D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D2132" i="1"/>
  <c r="H2131" i="1"/>
  <c r="H2130" i="1"/>
  <c r="H2129" i="1"/>
  <c r="D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D2094" i="1"/>
  <c r="H2093" i="1"/>
  <c r="D2093" i="1"/>
  <c r="H2092" i="1"/>
  <c r="D2092" i="1"/>
  <c r="H2091" i="1"/>
  <c r="D2091" i="1"/>
  <c r="H2090" i="1"/>
  <c r="H2089" i="1"/>
  <c r="D2089" i="1"/>
  <c r="H2088" i="1"/>
  <c r="H2087" i="1"/>
  <c r="D2087" i="1"/>
  <c r="H2086" i="1"/>
  <c r="D2086" i="1"/>
  <c r="H2085" i="1"/>
  <c r="D2085" i="1"/>
  <c r="H2084" i="1"/>
  <c r="H2083" i="1"/>
  <c r="D2083" i="1"/>
  <c r="H2082" i="1"/>
  <c r="D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D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D2033" i="1"/>
  <c r="H2032" i="1"/>
  <c r="D2032" i="1"/>
  <c r="H2031" i="1"/>
  <c r="D2031" i="1"/>
  <c r="H2030" i="1"/>
  <c r="H2029" i="1"/>
  <c r="D2029" i="1"/>
  <c r="H2028" i="1"/>
  <c r="H2027" i="1"/>
  <c r="H2026" i="1"/>
  <c r="H2025" i="1"/>
  <c r="H2024" i="1"/>
  <c r="H2023" i="1"/>
  <c r="H2022" i="1"/>
  <c r="H2021" i="1"/>
  <c r="H2020" i="1"/>
  <c r="H2019" i="1"/>
  <c r="D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D1940" i="1"/>
  <c r="H1939" i="1"/>
  <c r="D1939" i="1"/>
  <c r="H1938" i="1"/>
  <c r="D1938" i="1"/>
  <c r="H1937" i="1"/>
  <c r="D1937" i="1"/>
  <c r="H1936" i="1"/>
  <c r="D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2248" i="1" l="1"/>
</calcChain>
</file>

<file path=xl/sharedStrings.xml><?xml version="1.0" encoding="utf-8"?>
<sst xmlns="http://schemas.openxmlformats.org/spreadsheetml/2006/main" count="6746" uniqueCount="4013">
  <si>
    <t xml:space="preserve"> REY EAGRE </t>
  </si>
  <si>
    <t>PED</t>
  </si>
  <si>
    <t>CODIGO</t>
  </si>
  <si>
    <t>PRODUCTO</t>
  </si>
  <si>
    <t>APLICA A:</t>
  </si>
  <si>
    <t>BULTO</t>
  </si>
  <si>
    <t>TOTAL</t>
  </si>
  <si>
    <t>.</t>
  </si>
  <si>
    <t>ACCESORIOS</t>
  </si>
  <si>
    <t>Z1330</t>
  </si>
  <si>
    <t>BARRA LED 126W PERLAS 49CM</t>
  </si>
  <si>
    <t>SK-0514</t>
  </si>
  <si>
    <t xml:space="preserve">BARRA LED 6 PERLAS BASE ALUMINIO COLOR SURTIDO </t>
  </si>
  <si>
    <t>Z1328</t>
  </si>
  <si>
    <t>BARRA LED 72W PERLAS 28CM</t>
  </si>
  <si>
    <t>Z2184</t>
  </si>
  <si>
    <t>Z1315H</t>
  </si>
  <si>
    <t>Z1188</t>
  </si>
  <si>
    <t>BOMBILLO INTERNO REDONDO 9 LED</t>
  </si>
  <si>
    <t>Z1372</t>
  </si>
  <si>
    <t>Z1373</t>
  </si>
  <si>
    <t>SK-0364</t>
  </si>
  <si>
    <t>BOMBILLO LED H4</t>
  </si>
  <si>
    <t>Z1378</t>
  </si>
  <si>
    <t>Z2197N</t>
  </si>
  <si>
    <t>Z1740</t>
  </si>
  <si>
    <t>Z2068A</t>
  </si>
  <si>
    <t>CASCO SKATER PATINETERO AZUL</t>
  </si>
  <si>
    <t>Z2069A</t>
  </si>
  <si>
    <t>CASCO SKATER PATINETERO NIÑO COLOR AZUL</t>
  </si>
  <si>
    <t>Z2069N</t>
  </si>
  <si>
    <t>CASCO SKATER PATINETERO NIÑO COLOR NEGRO</t>
  </si>
  <si>
    <t>Z2069F</t>
  </si>
  <si>
    <t>Z2068H</t>
  </si>
  <si>
    <t>Z2232H</t>
  </si>
  <si>
    <t>Z2232A</t>
  </si>
  <si>
    <t>CINTA REFLECTIVA COLOR AZUL 1CM*8M</t>
  </si>
  <si>
    <t>Z2232L</t>
  </si>
  <si>
    <t>CINTA REFLECTIVA COLOR VERDE 1CM*8M</t>
  </si>
  <si>
    <t>SK-0087</t>
  </si>
  <si>
    <t>CUBRE LEVA PARA ENDURO UNIVERSAL VERDE</t>
  </si>
  <si>
    <t>Z2194A</t>
  </si>
  <si>
    <t>CUERNOS DECORATIVO GDE COLOR AZUL</t>
  </si>
  <si>
    <t>Z2194N</t>
  </si>
  <si>
    <t>CUERNOS DECORATIVO GDE COLOR NEGRO</t>
  </si>
  <si>
    <t>Z2193A</t>
  </si>
  <si>
    <t>Z2193R</t>
  </si>
  <si>
    <t>CUERNOS DECORATIVO PEQ COLOR ROJO</t>
  </si>
  <si>
    <t>Z1681C</t>
  </si>
  <si>
    <t>Z1741</t>
  </si>
  <si>
    <t>Z1735</t>
  </si>
  <si>
    <t>EXTENSION PARA VOLANTE Y CAÑAL COLORES</t>
  </si>
  <si>
    <t>Z1697R</t>
  </si>
  <si>
    <t>GOMA DE PATA CAMBIO COLOR ROJO</t>
  </si>
  <si>
    <t>Z2208A</t>
  </si>
  <si>
    <t>Z2208Z</t>
  </si>
  <si>
    <t>Z2208R</t>
  </si>
  <si>
    <t>Z2208L</t>
  </si>
  <si>
    <t>Z1307R</t>
  </si>
  <si>
    <t>GUARDA POLVO HORQUILLA DEL. ROJO</t>
  </si>
  <si>
    <t>Z2079</t>
  </si>
  <si>
    <t>Z1338</t>
  </si>
  <si>
    <t>JD229</t>
  </si>
  <si>
    <t>Z2226A</t>
  </si>
  <si>
    <t>Z2226R</t>
  </si>
  <si>
    <t>Z1712</t>
  </si>
  <si>
    <t>LIMPIADOR QUIMICO Y CARBURADOR 450ML</t>
  </si>
  <si>
    <t>Z2204</t>
  </si>
  <si>
    <t>LLAVERO RECORDATORIO 1,5M AZUL</t>
  </si>
  <si>
    <t>Z1692Q</t>
  </si>
  <si>
    <t>LLAVERO RECORDATORIO 1,5M MORADO</t>
  </si>
  <si>
    <t>Z1692N</t>
  </si>
  <si>
    <t>LLAVERO RECORDATORIO 1,5M NEGRO</t>
  </si>
  <si>
    <t>Z1692K</t>
  </si>
  <si>
    <t>LLAVERO RECORDATORIO 1,5M ROJO</t>
  </si>
  <si>
    <t>Z1692F</t>
  </si>
  <si>
    <t>LLAVERO RECORDATORIO 1,5M ROSADO</t>
  </si>
  <si>
    <t>SK-0258</t>
  </si>
  <si>
    <t>LUCE CRUCE LED  AMARILLO PAR</t>
  </si>
  <si>
    <t>SK-0260</t>
  </si>
  <si>
    <t>SK-0259</t>
  </si>
  <si>
    <t>LUCE CRUCE LED  BLANCO PAR</t>
  </si>
  <si>
    <t>SK-0517</t>
  </si>
  <si>
    <t>LUCES LED 10 PERLAS CON FLASH BASE ALUMINIO COLOR SURTIDO</t>
  </si>
  <si>
    <t>SK-0516</t>
  </si>
  <si>
    <t xml:space="preserve">LUCES LED 12 PERLAS BASE ALUMINIO COLOR SURTIDO </t>
  </si>
  <si>
    <t>SK-0518</t>
  </si>
  <si>
    <t>LUCES LED 24 BASE ALUMINIO COLOR SURTIDO</t>
  </si>
  <si>
    <t>SK-0519</t>
  </si>
  <si>
    <t>LUCES LED 24 PERLAS BASE ALUMINIO COLOR SURTIDOM</t>
  </si>
  <si>
    <t>SK-0515</t>
  </si>
  <si>
    <t>LUCES LED 6 PERLAS BASE ALUMINIO COLOR SURTIDO</t>
  </si>
  <si>
    <t>Z1370</t>
  </si>
  <si>
    <t>Z2052</t>
  </si>
  <si>
    <t>Z1367</t>
  </si>
  <si>
    <t>Z1368</t>
  </si>
  <si>
    <t>Z1366</t>
  </si>
  <si>
    <t>Z2053</t>
  </si>
  <si>
    <t>Z1738</t>
  </si>
  <si>
    <t>LUZ DE CRUCE LED FLUJO DE AGUA PAR</t>
  </si>
  <si>
    <t>Z2051</t>
  </si>
  <si>
    <t>LUZ DE CRUCE LED MARIPOSA ZXD-101 PAR</t>
  </si>
  <si>
    <t>Z1688L</t>
  </si>
  <si>
    <t>Z1736</t>
  </si>
  <si>
    <t>Z2015</t>
  </si>
  <si>
    <t>Z640A</t>
  </si>
  <si>
    <t>Z640V</t>
  </si>
  <si>
    <t>Z1674</t>
  </si>
  <si>
    <t>Z1676</t>
  </si>
  <si>
    <t>MASCARA TACTICA COLORES DLP-F-003A</t>
  </si>
  <si>
    <t>Z1339</t>
  </si>
  <si>
    <t>Z1340</t>
  </si>
  <si>
    <t>MASCARA TACTICA NEGRO / ESPEJO</t>
  </si>
  <si>
    <t>Z1342</t>
  </si>
  <si>
    <t>Z1341</t>
  </si>
  <si>
    <t>MASCARA TACTICA NEGRO / TRANSPARENTE</t>
  </si>
  <si>
    <t>Z1698A</t>
  </si>
  <si>
    <t>MEDIDOR ACEITE ALUMINIO RACING AZUL</t>
  </si>
  <si>
    <t>Z1698Z</t>
  </si>
  <si>
    <t>MEDIDOR ACEITE ALUMINIO RACING MORADO</t>
  </si>
  <si>
    <t>Z2195N</t>
  </si>
  <si>
    <t>OREJITA DECORATIVO COLOR NEGRO</t>
  </si>
  <si>
    <t>Z2050</t>
  </si>
  <si>
    <t>Z089</t>
  </si>
  <si>
    <t>Z1733</t>
  </si>
  <si>
    <t>P2181</t>
  </si>
  <si>
    <t xml:space="preserve">PINTURA SPRAY DE ALTA TEMPERATURA 1007# BLANCO MATE </t>
  </si>
  <si>
    <t>Z1710</t>
  </si>
  <si>
    <t>PINTURA SPRAY DE ALTA TEMPERATURA 101# JADE VERDE</t>
  </si>
  <si>
    <t>Z1705</t>
  </si>
  <si>
    <t>PINTURA SPRAY DE ALTA TEMPERATURA 1012# MAGENTA FLUORESCENTE</t>
  </si>
  <si>
    <t>P2180</t>
  </si>
  <si>
    <t xml:space="preserve">PINTURA SPRAY DE ALTA TEMPERATURA 125# GRIS PLATEADO </t>
  </si>
  <si>
    <t>Z1704</t>
  </si>
  <si>
    <t>PINTURA SPRAY DE ALTA TEMPERATURA 127# ROJO OSCURO</t>
  </si>
  <si>
    <t>P2179</t>
  </si>
  <si>
    <t xml:space="preserve">PINTURA SPRAY DE ALTA TEMPERATURA 131# SUZUKI ROJO </t>
  </si>
  <si>
    <t>P2183</t>
  </si>
  <si>
    <t xml:space="preserve">PINTURA SPRAY DE ALTA TEMPERATURA 142# AZUL JIEFANG </t>
  </si>
  <si>
    <t>Z1708</t>
  </si>
  <si>
    <t>PINTURA SPRAY DE ALTA TEMPERATURA 15# AZUL CIELO</t>
  </si>
  <si>
    <t>Z1702</t>
  </si>
  <si>
    <t>P2182</t>
  </si>
  <si>
    <t xml:space="preserve">PINTURA SPRAY DE ALTA TEMPERATURA 327# VIOLETA PROFUNDO </t>
  </si>
  <si>
    <t>Z1703</t>
  </si>
  <si>
    <t>PINTURA SPRAY DE ALTA TEMPERATURA 36# 
GRIS PLATEADO</t>
  </si>
  <si>
    <t>Z1711</t>
  </si>
  <si>
    <t xml:space="preserve">PINTURA SPRAY DE ALTA TEMPERATURA 369# AZUL </t>
  </si>
  <si>
    <t>Z1706</t>
  </si>
  <si>
    <t>Z1707</t>
  </si>
  <si>
    <t xml:space="preserve">PINTURA SPRAY DE ALTA TEMPERATURA 40# BLANCO BRILLANTE </t>
  </si>
  <si>
    <t>P2178</t>
  </si>
  <si>
    <t xml:space="preserve">PINTURA SPRAY DE ALTA TEMPERATURA 41# ARTE AMARILLO </t>
  </si>
  <si>
    <t>SK-0527</t>
  </si>
  <si>
    <t xml:space="preserve">PORSAPIE RACING DE RESORTE CON LUCES PAR </t>
  </si>
  <si>
    <t>Z2190A</t>
  </si>
  <si>
    <t>Z2190R</t>
  </si>
  <si>
    <t>Z1716Z</t>
  </si>
  <si>
    <t>PORTA MALETA UNIVERSAL COLOR MORADO</t>
  </si>
  <si>
    <t>Z1716A</t>
  </si>
  <si>
    <t>Z1716</t>
  </si>
  <si>
    <t>PORTA MALETA UNIVESAL COLOR NEGRO</t>
  </si>
  <si>
    <t>Z1716R</t>
  </si>
  <si>
    <t>Z1716F</t>
  </si>
  <si>
    <t>Z2190L</t>
  </si>
  <si>
    <t>Z2186A</t>
  </si>
  <si>
    <t>PORTA PLACA ALUMINIO COLOR AZUL</t>
  </si>
  <si>
    <t>Z2233C</t>
  </si>
  <si>
    <t>Z2233F</t>
  </si>
  <si>
    <t>Z2233A</t>
  </si>
  <si>
    <t>Z2233M</t>
  </si>
  <si>
    <t>Z2067A</t>
  </si>
  <si>
    <t>Z2067B</t>
  </si>
  <si>
    <t>Z2067M</t>
  </si>
  <si>
    <t>Z2067F</t>
  </si>
  <si>
    <t>Z2067L</t>
  </si>
  <si>
    <t>Z2067Z</t>
  </si>
  <si>
    <t>Z2234A</t>
  </si>
  <si>
    <t>PROTECTOR DE TANQUE METAL AZUL</t>
  </si>
  <si>
    <t>WE-150/WE-151S/HORSE</t>
  </si>
  <si>
    <t>Z2234S</t>
  </si>
  <si>
    <t>PROTECTOR DE TANQUE METAL AZUL CLARO</t>
  </si>
  <si>
    <t>WE-150/WE-155S/HORSE</t>
  </si>
  <si>
    <t>Z2234B</t>
  </si>
  <si>
    <t>PROTECTOR DE TANQUE METAL BLANCO</t>
  </si>
  <si>
    <t>WE-150/WE-153S/HORSE</t>
  </si>
  <si>
    <t>Z2234Z</t>
  </si>
  <si>
    <t>PROTECTOR DE TANQUE METAL MORADO</t>
  </si>
  <si>
    <t>WE-150/WE-154S/HORSE</t>
  </si>
  <si>
    <t>Z2234N</t>
  </si>
  <si>
    <t>PROTECTOR DE TANQUE METAL NEGRO</t>
  </si>
  <si>
    <t>WE-150/WE-152S/HORSE</t>
  </si>
  <si>
    <t>Z2234R</t>
  </si>
  <si>
    <t>PROTECTOR DE TANQUE METAL ROJO</t>
  </si>
  <si>
    <t>WE-150/WE-150S/HORSE</t>
  </si>
  <si>
    <t>Z2234F</t>
  </si>
  <si>
    <t>PROTECTOR DE TANQUE METAL ROSADO</t>
  </si>
  <si>
    <t>WE-150/WE-157S/HORSE</t>
  </si>
  <si>
    <t>Z2234L</t>
  </si>
  <si>
    <t>PROTECTOR DE TANQUE METAL VERDE</t>
  </si>
  <si>
    <t>WE-150/WE-156S/HORSE</t>
  </si>
  <si>
    <t>Z1721</t>
  </si>
  <si>
    <t>SK-0531</t>
  </si>
  <si>
    <t>PUÑO CON CONTRAPESO ALIMINIO Y LUZ PAR</t>
  </si>
  <si>
    <t>SK-0532</t>
  </si>
  <si>
    <t>PUÑO CON CONTRAPESO PLASTICO PAR</t>
  </si>
  <si>
    <t>SK-0528</t>
  </si>
  <si>
    <t>PUÑOS ALUMINIO CONTRAPESO PLASTICOS CON LUCES PAR</t>
  </si>
  <si>
    <t>SK-0506</t>
  </si>
  <si>
    <t>TACOMETRO DIGITAL UNIVERSAL AKT</t>
  </si>
  <si>
    <t>Z2227A</t>
  </si>
  <si>
    <t>Z2227R</t>
  </si>
  <si>
    <t>Z619</t>
  </si>
  <si>
    <t>VALVULA DE RIN ALUMINIO UNIVERSAL 50PZ</t>
  </si>
  <si>
    <t>Z1722</t>
  </si>
  <si>
    <t>VARILLA FRENO DE COLORES RACING</t>
  </si>
  <si>
    <t>REPUESTOS</t>
  </si>
  <si>
    <t>GN</t>
  </si>
  <si>
    <t>HORSE</t>
  </si>
  <si>
    <t>Z841</t>
  </si>
  <si>
    <t>CG-200</t>
  </si>
  <si>
    <t>Z328</t>
  </si>
  <si>
    <t>HORSE 1</t>
  </si>
  <si>
    <t>Z348</t>
  </si>
  <si>
    <t>OUTLOOK</t>
  </si>
  <si>
    <t>Z335</t>
  </si>
  <si>
    <t>TX200</t>
  </si>
  <si>
    <t>Z838</t>
  </si>
  <si>
    <t>UM200</t>
  </si>
  <si>
    <t>Z842</t>
  </si>
  <si>
    <t>WE-D200</t>
  </si>
  <si>
    <t>Z846</t>
  </si>
  <si>
    <t>GN-125</t>
  </si>
  <si>
    <t>Z849</t>
  </si>
  <si>
    <t>GY6-MATRIX</t>
  </si>
  <si>
    <t>Z329</t>
  </si>
  <si>
    <t>Z850</t>
  </si>
  <si>
    <t>Z336</t>
  </si>
  <si>
    <t>Z852</t>
  </si>
  <si>
    <t>WE</t>
  </si>
  <si>
    <t>Z843</t>
  </si>
  <si>
    <t>Z340</t>
  </si>
  <si>
    <t>Z844</t>
  </si>
  <si>
    <t>GY6 150</t>
  </si>
  <si>
    <t>Z327</t>
  </si>
  <si>
    <t>Z337</t>
  </si>
  <si>
    <t>OWEN GS</t>
  </si>
  <si>
    <t>WE-200</t>
  </si>
  <si>
    <t>Z122</t>
  </si>
  <si>
    <t>ANTI RUIDO RULERA GY6/150 PAQ*10PZA</t>
  </si>
  <si>
    <t>Z002</t>
  </si>
  <si>
    <t>ARBOL DE LEVA</t>
  </si>
  <si>
    <t>MATRIX ELEGANCE</t>
  </si>
  <si>
    <t>Z350</t>
  </si>
  <si>
    <t>WE- RL1</t>
  </si>
  <si>
    <t>GY6/90 AVILA/90</t>
  </si>
  <si>
    <t>SK-0294</t>
  </si>
  <si>
    <t>HJ COOL</t>
  </si>
  <si>
    <t>Z655</t>
  </si>
  <si>
    <t>GY6/150</t>
  </si>
  <si>
    <t>Z654</t>
  </si>
  <si>
    <t>CG</t>
  </si>
  <si>
    <t>ASIENTO</t>
  </si>
  <si>
    <t>EN</t>
  </si>
  <si>
    <t>Z1836</t>
  </si>
  <si>
    <t>Z856</t>
  </si>
  <si>
    <t>Z1468</t>
  </si>
  <si>
    <t>HJ-125</t>
  </si>
  <si>
    <t>Z1838</t>
  </si>
  <si>
    <t xml:space="preserve">MD TUCAN </t>
  </si>
  <si>
    <t>Z1840</t>
  </si>
  <si>
    <t>Z1839</t>
  </si>
  <si>
    <t>Z1837</t>
  </si>
  <si>
    <t>Z1245</t>
  </si>
  <si>
    <t>VSTROM650</t>
  </si>
  <si>
    <t>Z1247</t>
  </si>
  <si>
    <t>WE-RL1</t>
  </si>
  <si>
    <t>MATRIX</t>
  </si>
  <si>
    <t>Z1992</t>
  </si>
  <si>
    <t>AX-100</t>
  </si>
  <si>
    <t>Z026</t>
  </si>
  <si>
    <t>Z2210</t>
  </si>
  <si>
    <t>Z2211</t>
  </si>
  <si>
    <t>SK-0015</t>
  </si>
  <si>
    <t>EK XPRESS</t>
  </si>
  <si>
    <t>MD150</t>
  </si>
  <si>
    <t>NEW OWEN</t>
  </si>
  <si>
    <t>WE-150S</t>
  </si>
  <si>
    <t>Z859</t>
  </si>
  <si>
    <t>Z208</t>
  </si>
  <si>
    <t>WE-150S SVR</t>
  </si>
  <si>
    <t>Z134</t>
  </si>
  <si>
    <t>WE-150</t>
  </si>
  <si>
    <t>Z1013</t>
  </si>
  <si>
    <t>RKV200</t>
  </si>
  <si>
    <t>Z659</t>
  </si>
  <si>
    <t>KLR650</t>
  </si>
  <si>
    <t>Z1221</t>
  </si>
  <si>
    <t>TUCAN</t>
  </si>
  <si>
    <t>Z1220</t>
  </si>
  <si>
    <t>DR650</t>
  </si>
  <si>
    <t>Z1809</t>
  </si>
  <si>
    <t>Z266</t>
  </si>
  <si>
    <t>Z264</t>
  </si>
  <si>
    <t>Z1808</t>
  </si>
  <si>
    <t>Z263</t>
  </si>
  <si>
    <t>JOG</t>
  </si>
  <si>
    <t>Z1842</t>
  </si>
  <si>
    <t>Z870</t>
  </si>
  <si>
    <t>Z863</t>
  </si>
  <si>
    <t>GN125</t>
  </si>
  <si>
    <t>Z495</t>
  </si>
  <si>
    <t>Z1225</t>
  </si>
  <si>
    <t>Z1841</t>
  </si>
  <si>
    <t>Z359</t>
  </si>
  <si>
    <t>Z361</t>
  </si>
  <si>
    <t>Z1844</t>
  </si>
  <si>
    <t>Z1843</t>
  </si>
  <si>
    <t>SK-0446</t>
  </si>
  <si>
    <t>SK-0444</t>
  </si>
  <si>
    <t>Z1222</t>
  </si>
  <si>
    <t>Z504</t>
  </si>
  <si>
    <t>Z1435</t>
  </si>
  <si>
    <t>Z1817</t>
  </si>
  <si>
    <t>Z864</t>
  </si>
  <si>
    <t>Z014</t>
  </si>
  <si>
    <t>SK-0016</t>
  </si>
  <si>
    <t>EXECUTIVE</t>
  </si>
  <si>
    <t>SK-0438</t>
  </si>
  <si>
    <t>SK-0439</t>
  </si>
  <si>
    <t>Z642</t>
  </si>
  <si>
    <t>MATRIX150</t>
  </si>
  <si>
    <t>Z1009</t>
  </si>
  <si>
    <t>SK-0018</t>
  </si>
  <si>
    <t>GY6150</t>
  </si>
  <si>
    <t>BOMBA DE FRENO TRASERO</t>
  </si>
  <si>
    <t>Z367</t>
  </si>
  <si>
    <t>SK-0329</t>
  </si>
  <si>
    <t>SK-0023</t>
  </si>
  <si>
    <t>MATRIX HJ</t>
  </si>
  <si>
    <t>SK-0330</t>
  </si>
  <si>
    <t>OWEN</t>
  </si>
  <si>
    <t>OWEN150</t>
  </si>
  <si>
    <t>GY6</t>
  </si>
  <si>
    <t>SK-0413</t>
  </si>
  <si>
    <t>Z661</t>
  </si>
  <si>
    <t>CG-HORSE-KLR</t>
  </si>
  <si>
    <t>Z368</t>
  </si>
  <si>
    <t>Z369</t>
  </si>
  <si>
    <t>Z027</t>
  </si>
  <si>
    <t>C.D.I</t>
  </si>
  <si>
    <t>Z1833</t>
  </si>
  <si>
    <t>Z1471</t>
  </si>
  <si>
    <t>Z707</t>
  </si>
  <si>
    <t>Z869</t>
  </si>
  <si>
    <t>Z1472</t>
  </si>
  <si>
    <t>Z1470</t>
  </si>
  <si>
    <t>Z709</t>
  </si>
  <si>
    <t>Z029</t>
  </si>
  <si>
    <t>Z1835</t>
  </si>
  <si>
    <t>Z1834</t>
  </si>
  <si>
    <t>Z983</t>
  </si>
  <si>
    <t>WE-X1</t>
  </si>
  <si>
    <t>Z1526</t>
  </si>
  <si>
    <t>Z403</t>
  </si>
  <si>
    <t>Z1911</t>
  </si>
  <si>
    <t>NEW HORSE</t>
  </si>
  <si>
    <t>Z1679</t>
  </si>
  <si>
    <t>Z1816</t>
  </si>
  <si>
    <t>GY690</t>
  </si>
  <si>
    <t>Z140</t>
  </si>
  <si>
    <t>Z143</t>
  </si>
  <si>
    <t>Z978</t>
  </si>
  <si>
    <t>SK-0031</t>
  </si>
  <si>
    <t>SUPERSHADOW</t>
  </si>
  <si>
    <t>Z141</t>
  </si>
  <si>
    <t>Z146</t>
  </si>
  <si>
    <t>Z1052</t>
  </si>
  <si>
    <t>SK-0369</t>
  </si>
  <si>
    <t>CADENA DE TIEMPO 3X4X136L</t>
  </si>
  <si>
    <t>Z371</t>
  </si>
  <si>
    <t>Z976</t>
  </si>
  <si>
    <t>SK-0370</t>
  </si>
  <si>
    <t>CADENA DE TIEMPO 4X5X120L</t>
  </si>
  <si>
    <t>SK-0371</t>
  </si>
  <si>
    <t>CADENA DE TIEMPO 4X5X126L</t>
  </si>
  <si>
    <t>REY</t>
  </si>
  <si>
    <t>Z770</t>
  </si>
  <si>
    <t>Z1080</t>
  </si>
  <si>
    <t>Z1286</t>
  </si>
  <si>
    <t>Z1028</t>
  </si>
  <si>
    <t>Z536</t>
  </si>
  <si>
    <t>SK-0334</t>
  </si>
  <si>
    <t>Z1007</t>
  </si>
  <si>
    <t>Z1227</t>
  </si>
  <si>
    <t>Z657</t>
  </si>
  <si>
    <t>Z1778</t>
  </si>
  <si>
    <t>Z986</t>
  </si>
  <si>
    <t>Z794</t>
  </si>
  <si>
    <t>Z979</t>
  </si>
  <si>
    <t>Z1387</t>
  </si>
  <si>
    <t>Z980</t>
  </si>
  <si>
    <t>Z1388</t>
  </si>
  <si>
    <t>EN125</t>
  </si>
  <si>
    <t>Z1389</t>
  </si>
  <si>
    <t>Z1783</t>
  </si>
  <si>
    <t>Z1233</t>
  </si>
  <si>
    <t>SK-0034</t>
  </si>
  <si>
    <t>SK-0037</t>
  </si>
  <si>
    <t>HJ150</t>
  </si>
  <si>
    <t>SK-0038</t>
  </si>
  <si>
    <t>EXECUTIVE 250</t>
  </si>
  <si>
    <t>SK-0039</t>
  </si>
  <si>
    <t>Z557</t>
  </si>
  <si>
    <t>Z1799</t>
  </si>
  <si>
    <t>Z1801</t>
  </si>
  <si>
    <t>Z139</t>
  </si>
  <si>
    <t>Z554</t>
  </si>
  <si>
    <t>Z1800</t>
  </si>
  <si>
    <t>Z1039</t>
  </si>
  <si>
    <t>CARBURADOR</t>
  </si>
  <si>
    <t>Z1859</t>
  </si>
  <si>
    <t>Z875</t>
  </si>
  <si>
    <t>TUCAN110</t>
  </si>
  <si>
    <t>Z496</t>
  </si>
  <si>
    <t>SK-0043</t>
  </si>
  <si>
    <t>SK-0256</t>
  </si>
  <si>
    <t>Z1583</t>
  </si>
  <si>
    <t>Z1584</t>
  </si>
  <si>
    <t>Z372</t>
  </si>
  <si>
    <t>Z636</t>
  </si>
  <si>
    <t>HORSE 2</t>
  </si>
  <si>
    <t>Z1229</t>
  </si>
  <si>
    <t>RKV</t>
  </si>
  <si>
    <t>Z1177</t>
  </si>
  <si>
    <t>Z1439</t>
  </si>
  <si>
    <t>SK-0050</t>
  </si>
  <si>
    <t>SK-0051</t>
  </si>
  <si>
    <t>SK-0052</t>
  </si>
  <si>
    <t>Z1766</t>
  </si>
  <si>
    <t>Z2181</t>
  </si>
  <si>
    <t>CAUCHO 100/80-14 TL 8LONA MODELO KS1121</t>
  </si>
  <si>
    <t>Z2192</t>
  </si>
  <si>
    <t>CAUCHO 110/90-16 TT 8LONA MODELO KS1009</t>
  </si>
  <si>
    <t>Z2183</t>
  </si>
  <si>
    <t>CAUCHO 130/70-17 TL 8LONA MODELO KS1115</t>
  </si>
  <si>
    <t>Z2194</t>
  </si>
  <si>
    <t>CAUCHO 275-17 TT 8LONA MODELO KS1017</t>
  </si>
  <si>
    <t>Z2195</t>
  </si>
  <si>
    <t>CAUCHO 275-17 TT 8LONA MODELO KS1031</t>
  </si>
  <si>
    <t>Z2193</t>
  </si>
  <si>
    <t>CAUCHO 275-18 TT 8LONA MODELO KS1031</t>
  </si>
  <si>
    <t>Z2196</t>
  </si>
  <si>
    <t>CAUCHO 410-18 TT 8LONA MODELO KS1059</t>
  </si>
  <si>
    <t>Z2186</t>
  </si>
  <si>
    <t>CAUCHO 90/90-10 TL 8LONA MODELO KS1047</t>
  </si>
  <si>
    <t>SK-0053</t>
  </si>
  <si>
    <t>Z2206H</t>
  </si>
  <si>
    <t>Z2206A</t>
  </si>
  <si>
    <t>CHAPALETA UNIVERSAL PROTAPER AZUL</t>
  </si>
  <si>
    <t>Z2206Z</t>
  </si>
  <si>
    <t>CHAPALETA UNIVERSAL PROTAPER MORADO</t>
  </si>
  <si>
    <t>Z2206C</t>
  </si>
  <si>
    <t>Z2206R</t>
  </si>
  <si>
    <t>CHAPALETA UNIVERSAL PROTAPER ROJO</t>
  </si>
  <si>
    <t>Z2206F</t>
  </si>
  <si>
    <t>CHAPALETA UNIVERSAL PROTAPER ROSADO</t>
  </si>
  <si>
    <t>Z2206L</t>
  </si>
  <si>
    <t>CHAPALETA UNIVERSAL PROTAPER VERDE</t>
  </si>
  <si>
    <t>Z511</t>
  </si>
  <si>
    <t>Z515</t>
  </si>
  <si>
    <t>Z516</t>
  </si>
  <si>
    <t>Z1244</t>
  </si>
  <si>
    <t>Z2222A</t>
  </si>
  <si>
    <t>COLITA TRASERO COLOR AZUL PAQ 10PZ</t>
  </si>
  <si>
    <t>Z2222Z</t>
  </si>
  <si>
    <t>COLITA TRASERO COLOR MORADO PAQ 10PZ</t>
  </si>
  <si>
    <t>Z2222R</t>
  </si>
  <si>
    <t>COLITA TRASERO COLOR ROJO PAQ 10PZ</t>
  </si>
  <si>
    <t>Z2222F</t>
  </si>
  <si>
    <t>COLITA TRASERO COLOR ROSADO PAQ 10PZ</t>
  </si>
  <si>
    <t>Z2222L</t>
  </si>
  <si>
    <t>Z1084</t>
  </si>
  <si>
    <t>Z563</t>
  </si>
  <si>
    <t>Z560</t>
  </si>
  <si>
    <t>Z778</t>
  </si>
  <si>
    <t>Z209</t>
  </si>
  <si>
    <t>Z1866</t>
  </si>
  <si>
    <t xml:space="preserve">OWEN </t>
  </si>
  <si>
    <t>Z1184</t>
  </si>
  <si>
    <t>UNIVERSAL</t>
  </si>
  <si>
    <t>Z805</t>
  </si>
  <si>
    <t>Z806</t>
  </si>
  <si>
    <t>HORSE GN</t>
  </si>
  <si>
    <t>Z1403</t>
  </si>
  <si>
    <t>Z1404</t>
  </si>
  <si>
    <t>SK-0075</t>
  </si>
  <si>
    <t>SK-0076</t>
  </si>
  <si>
    <t>EXCUTIVE 250</t>
  </si>
  <si>
    <t>SK-0305</t>
  </si>
  <si>
    <t>CORREA 906-22.5.30</t>
  </si>
  <si>
    <t>Z158</t>
  </si>
  <si>
    <t>SK-0299</t>
  </si>
  <si>
    <t>Z807</t>
  </si>
  <si>
    <t>Z1030</t>
  </si>
  <si>
    <t>Z1469</t>
  </si>
  <si>
    <t>Z378</t>
  </si>
  <si>
    <t>Z377</t>
  </si>
  <si>
    <t>Z164</t>
  </si>
  <si>
    <t>Z896</t>
  </si>
  <si>
    <t>Z894</t>
  </si>
  <si>
    <t>WE-XL1</t>
  </si>
  <si>
    <t>Z167</t>
  </si>
  <si>
    <t>Z1465</t>
  </si>
  <si>
    <t>HJ COOL/HJ-9</t>
  </si>
  <si>
    <t>Z1581</t>
  </si>
  <si>
    <t>Z1098</t>
  </si>
  <si>
    <t>Z1475</t>
  </si>
  <si>
    <t>Z1473</t>
  </si>
  <si>
    <t>Z1474</t>
  </si>
  <si>
    <t>Z586</t>
  </si>
  <si>
    <t>Z379</t>
  </si>
  <si>
    <t>Z380</t>
  </si>
  <si>
    <t>Z1476</t>
  </si>
  <si>
    <t>Z1248</t>
  </si>
  <si>
    <t>Z381</t>
  </si>
  <si>
    <t>SK-0092</t>
  </si>
  <si>
    <t>DISCO DE FRENO DELT. K650</t>
  </si>
  <si>
    <t>SK-0091</t>
  </si>
  <si>
    <t>HJ COOL EN</t>
  </si>
  <si>
    <t>SK-0093</t>
  </si>
  <si>
    <t>DISCO DE FRENO TRAS. E-OU</t>
  </si>
  <si>
    <t>SK-0094</t>
  </si>
  <si>
    <t>DISCO DE FRENO TRASERO  K650</t>
  </si>
  <si>
    <t>Z1011</t>
  </si>
  <si>
    <t>Z1481</t>
  </si>
  <si>
    <t>Z583</t>
  </si>
  <si>
    <t>HORSE-150</t>
  </si>
  <si>
    <t>Z382</t>
  </si>
  <si>
    <t>JOG50</t>
  </si>
  <si>
    <t>Z903</t>
  </si>
  <si>
    <t>Z199</t>
  </si>
  <si>
    <t>Z491</t>
  </si>
  <si>
    <t>Z1095</t>
  </si>
  <si>
    <t>Z731</t>
  </si>
  <si>
    <t>Z730</t>
  </si>
  <si>
    <t>Z597</t>
  </si>
  <si>
    <t>Z2032</t>
  </si>
  <si>
    <t>Z431</t>
  </si>
  <si>
    <t>Z433</t>
  </si>
  <si>
    <t>Z432</t>
  </si>
  <si>
    <t>Z1412</t>
  </si>
  <si>
    <t>Z1818</t>
  </si>
  <si>
    <t>Z1637</t>
  </si>
  <si>
    <t>Z1819</t>
  </si>
  <si>
    <t>SK-0097</t>
  </si>
  <si>
    <t>EMPACADURA CAMARA Y CILINDRO EXECUTIVE 250</t>
  </si>
  <si>
    <t>Z228</t>
  </si>
  <si>
    <t>Z229</t>
  </si>
  <si>
    <t>Z559</t>
  </si>
  <si>
    <t xml:space="preserve">OWEN GS </t>
  </si>
  <si>
    <t>Z225</t>
  </si>
  <si>
    <t>Z227</t>
  </si>
  <si>
    <t>SK-0440</t>
  </si>
  <si>
    <t>SK-0101</t>
  </si>
  <si>
    <t>EMPACADURA COMPLETO S-HCO-3</t>
  </si>
  <si>
    <t>Z231</t>
  </si>
  <si>
    <t>Z755</t>
  </si>
  <si>
    <t>Z232</t>
  </si>
  <si>
    <t>Z234</t>
  </si>
  <si>
    <t>Z384</t>
  </si>
  <si>
    <t>Z245</t>
  </si>
  <si>
    <t>Z385</t>
  </si>
  <si>
    <t>Z1122</t>
  </si>
  <si>
    <t>HORSE-2</t>
  </si>
  <si>
    <t>Z1384</t>
  </si>
  <si>
    <t>Z1380</t>
  </si>
  <si>
    <t>Z1381</t>
  </si>
  <si>
    <t>Z1382</t>
  </si>
  <si>
    <t>Z562</t>
  </si>
  <si>
    <t>SK-0428</t>
  </si>
  <si>
    <t>FILTRO AIRE CONICO C-150 39MM</t>
  </si>
  <si>
    <t>SK-0107</t>
  </si>
  <si>
    <t>FILTRO DE ACEITE VSTROM650</t>
  </si>
  <si>
    <t>Z1878</t>
  </si>
  <si>
    <t>Z1879</t>
  </si>
  <si>
    <t>SK-0495</t>
  </si>
  <si>
    <t>FILTRO DE AIRE E-OU</t>
  </si>
  <si>
    <t>SK-0430</t>
  </si>
  <si>
    <t>FILTRO DE AIRE GY6150-M</t>
  </si>
  <si>
    <t>Z1876</t>
  </si>
  <si>
    <t>FLOTANTE TANQUE</t>
  </si>
  <si>
    <t>Z1281</t>
  </si>
  <si>
    <t>Z1491</t>
  </si>
  <si>
    <t>Z1490</t>
  </si>
  <si>
    <t>Z604</t>
  </si>
  <si>
    <t>E-R200</t>
  </si>
  <si>
    <t>Z603A</t>
  </si>
  <si>
    <t>Z2207Q</t>
  </si>
  <si>
    <t>Z2207A</t>
  </si>
  <si>
    <t>Z2207Z</t>
  </si>
  <si>
    <t>Z2207NH</t>
  </si>
  <si>
    <t>Z2207NC</t>
  </si>
  <si>
    <t>Z2207NL</t>
  </si>
  <si>
    <t>Z2207R</t>
  </si>
  <si>
    <t>Z2207F</t>
  </si>
  <si>
    <t>Z2207L</t>
  </si>
  <si>
    <t>SK-0423</t>
  </si>
  <si>
    <t>GOMA DE TAPA VALVULA CG 10PZ</t>
  </si>
  <si>
    <t>Z211</t>
  </si>
  <si>
    <t>Z996</t>
  </si>
  <si>
    <t>Z310</t>
  </si>
  <si>
    <t>Z1307C</t>
  </si>
  <si>
    <t>Z1307L</t>
  </si>
  <si>
    <t>Z1511</t>
  </si>
  <si>
    <t>GUARDAFANGO DELANTERO AZUL</t>
  </si>
  <si>
    <t>Z1951A</t>
  </si>
  <si>
    <t>Z1512</t>
  </si>
  <si>
    <t>GUARDAFANGO DELANTERO NEGRO</t>
  </si>
  <si>
    <t>Z1601P</t>
  </si>
  <si>
    <t>GUARDAFANGO DELANTERO ROJO</t>
  </si>
  <si>
    <t>Z1513</t>
  </si>
  <si>
    <t>SK-0116</t>
  </si>
  <si>
    <t>GUARDAFANGO DELT. S-HCO-9 BLANCO</t>
  </si>
  <si>
    <t>SK-0453</t>
  </si>
  <si>
    <t>GUARDAFANGO DELT.K650</t>
  </si>
  <si>
    <t>Z1509</t>
  </si>
  <si>
    <t>Z1510</t>
  </si>
  <si>
    <t>Z908</t>
  </si>
  <si>
    <t>Z1064</t>
  </si>
  <si>
    <t>Z392</t>
  </si>
  <si>
    <t>Z502</t>
  </si>
  <si>
    <t>Z215</t>
  </si>
  <si>
    <t>Z905</t>
  </si>
  <si>
    <t>Z216</t>
  </si>
  <si>
    <t>SK-0406</t>
  </si>
  <si>
    <t>GUAYA ACELERACION E-OV 2013/2014</t>
  </si>
  <si>
    <t>OWEN 2013/2014</t>
  </si>
  <si>
    <t>Z393</t>
  </si>
  <si>
    <t>Z397</t>
  </si>
  <si>
    <t>Z904</t>
  </si>
  <si>
    <t>SK-0408</t>
  </si>
  <si>
    <t>GUAYA CROCHE E-OV GS</t>
  </si>
  <si>
    <t>Z1063</t>
  </si>
  <si>
    <t>Z400</t>
  </si>
  <si>
    <t>SK-0129</t>
  </si>
  <si>
    <t>GUAYA DE ACELERACION S-HCO</t>
  </si>
  <si>
    <t>HJ</t>
  </si>
  <si>
    <t>Z399</t>
  </si>
  <si>
    <t>Z1641</t>
  </si>
  <si>
    <t>Z217</t>
  </si>
  <si>
    <t>SK-0132</t>
  </si>
  <si>
    <t>GUAYA DE CROCHE S-HCO</t>
  </si>
  <si>
    <t>SK-0134</t>
  </si>
  <si>
    <t>GUAYA DE CROCHE SUPERSHADOW NUEVO</t>
  </si>
  <si>
    <t>SUPERSHADOW NUEVO</t>
  </si>
  <si>
    <t>Z503</t>
  </si>
  <si>
    <t>Z1100</t>
  </si>
  <si>
    <t>SK-0139</t>
  </si>
  <si>
    <t>INSTALACION E-NEW H</t>
  </si>
  <si>
    <t>SK-0140</t>
  </si>
  <si>
    <t>INSTALACION E-NEW OW</t>
  </si>
  <si>
    <t>SK-0302</t>
  </si>
  <si>
    <t>INSTALACION E-T200</t>
  </si>
  <si>
    <t>Z1850</t>
  </si>
  <si>
    <t>Z1851</t>
  </si>
  <si>
    <t>Z1849</t>
  </si>
  <si>
    <t>Z683</t>
  </si>
  <si>
    <t>Z255</t>
  </si>
  <si>
    <t>Z1061</t>
  </si>
  <si>
    <t>Z719</t>
  </si>
  <si>
    <t>Z716</t>
  </si>
  <si>
    <t>Z715</t>
  </si>
  <si>
    <t>Z407</t>
  </si>
  <si>
    <t>Z879</t>
  </si>
  <si>
    <t>Z050</t>
  </si>
  <si>
    <t>Z1166</t>
  </si>
  <si>
    <t>Z881</t>
  </si>
  <si>
    <t>Z1165</t>
  </si>
  <si>
    <t>Z046</t>
  </si>
  <si>
    <t>Z501</t>
  </si>
  <si>
    <t>Z409</t>
  </si>
  <si>
    <t>Z880</t>
  </si>
  <si>
    <t>Z542</t>
  </si>
  <si>
    <t>Z543</t>
  </si>
  <si>
    <t>Z1798</t>
  </si>
  <si>
    <t>Z876</t>
  </si>
  <si>
    <t>Z878</t>
  </si>
  <si>
    <t>SK-0141</t>
  </si>
  <si>
    <t>KIT DE CORONA Y PINON S-D650</t>
  </si>
  <si>
    <t>Z1810</t>
  </si>
  <si>
    <t>Z420</t>
  </si>
  <si>
    <t>Z665</t>
  </si>
  <si>
    <t>Z664</t>
  </si>
  <si>
    <t>Z419</t>
  </si>
  <si>
    <t>Z1791</t>
  </si>
  <si>
    <t>Z2007</t>
  </si>
  <si>
    <t>Z1531</t>
  </si>
  <si>
    <t>SK-0398</t>
  </si>
  <si>
    <t>KIT DE VIELA C-150</t>
  </si>
  <si>
    <t>SK-0399</t>
  </si>
  <si>
    <t>KIT DE VIELA E-OU</t>
  </si>
  <si>
    <t>SK-0396</t>
  </si>
  <si>
    <t>KIT DE VIELA GY6-MATRIX</t>
  </si>
  <si>
    <t>SK-0397</t>
  </si>
  <si>
    <t>KIT DE VIELA S-G125</t>
  </si>
  <si>
    <t>Z817</t>
  </si>
  <si>
    <t>Z523</t>
  </si>
  <si>
    <t>Z1134</t>
  </si>
  <si>
    <t>Z1852</t>
  </si>
  <si>
    <t>Z240</t>
  </si>
  <si>
    <t>Z524</t>
  </si>
  <si>
    <t>Z1124</t>
  </si>
  <si>
    <t>Z251</t>
  </si>
  <si>
    <t>Z540</t>
  </si>
  <si>
    <t>Z246</t>
  </si>
  <si>
    <t>Z1323</t>
  </si>
  <si>
    <t>Z1321</t>
  </si>
  <si>
    <t>Z1325</t>
  </si>
  <si>
    <t>Z113</t>
  </si>
  <si>
    <t>Z1071</t>
  </si>
  <si>
    <t>Z112</t>
  </si>
  <si>
    <t>Z622</t>
  </si>
  <si>
    <t>Z623</t>
  </si>
  <si>
    <t>Z925</t>
  </si>
  <si>
    <t>YAMAHA/100</t>
  </si>
  <si>
    <t>SK-0301</t>
  </si>
  <si>
    <t>LLAVE GASOLINA K650</t>
  </si>
  <si>
    <t>SK-0152</t>
  </si>
  <si>
    <t>LLAVE GASOLINA S-D650</t>
  </si>
  <si>
    <t>ARSEN2</t>
  </si>
  <si>
    <t>SK-0158</t>
  </si>
  <si>
    <t>LUCE DE CRUCE VSTROM650</t>
  </si>
  <si>
    <t>SK-0253</t>
  </si>
  <si>
    <t>LUCE DE CRUCE VSTROM6650 TRAS. MICA AMARILLA</t>
  </si>
  <si>
    <t>OWEN GS GN</t>
  </si>
  <si>
    <t>Z072</t>
  </si>
  <si>
    <t>Z1237</t>
  </si>
  <si>
    <t>Z1825</t>
  </si>
  <si>
    <t>SK-0162</t>
  </si>
  <si>
    <t>MANGUERA DE FRENO DELT. E-OU 1.2M</t>
  </si>
  <si>
    <t>SK-0163</t>
  </si>
  <si>
    <t>MANGUERA DE FRENO TRASERO E-OU 2.2M</t>
  </si>
  <si>
    <t>Z1543</t>
  </si>
  <si>
    <t>Z1539</t>
  </si>
  <si>
    <t>Z1540</t>
  </si>
  <si>
    <t>Z1538</t>
  </si>
  <si>
    <t>SK-0414</t>
  </si>
  <si>
    <t>MANGUERA FRENO TRAS. E-T200 E-R200 470MM</t>
  </si>
  <si>
    <t>TX200 RKV200</t>
  </si>
  <si>
    <t>SK-0415</t>
  </si>
  <si>
    <t>MANGUERA FRENO TRAS. E-T200 RIN RAYO 86MM</t>
  </si>
  <si>
    <t>SK-0416</t>
  </si>
  <si>
    <t>Z1547</t>
  </si>
  <si>
    <t>Z1117</t>
  </si>
  <si>
    <t>Z649</t>
  </si>
  <si>
    <t>Z184</t>
  </si>
  <si>
    <t>SK-0166</t>
  </si>
  <si>
    <t>MANILLA DE CROCHE KLR</t>
  </si>
  <si>
    <t>SK-0165</t>
  </si>
  <si>
    <t>MANILLA DE CROCHE S-HCO</t>
  </si>
  <si>
    <t>Z1794</t>
  </si>
  <si>
    <t>Z1793</t>
  </si>
  <si>
    <t>Z1796</t>
  </si>
  <si>
    <t>Z468</t>
  </si>
  <si>
    <t>Z178</t>
  </si>
  <si>
    <t>Z176</t>
  </si>
  <si>
    <t>SK-0169</t>
  </si>
  <si>
    <t>MARTILLO INFERIOR DE S-HCO-9</t>
  </si>
  <si>
    <t>SK-0170</t>
  </si>
  <si>
    <t>MARTILLO INFERIOR S-G125</t>
  </si>
  <si>
    <t>Z1745</t>
  </si>
  <si>
    <t>Z935</t>
  </si>
  <si>
    <t>Z355</t>
  </si>
  <si>
    <t>Z934</t>
  </si>
  <si>
    <t>SK-0173</t>
  </si>
  <si>
    <t>PASTILLA DE FRENO TRASERO S-D650</t>
  </si>
  <si>
    <t>SK-0386</t>
  </si>
  <si>
    <t>PASTILLA DELANTERA E-R200</t>
  </si>
  <si>
    <t>SK-0177</t>
  </si>
  <si>
    <t>PASTILLA FRENO DELANTERO S-D650</t>
  </si>
  <si>
    <t>SK-0175</t>
  </si>
  <si>
    <t>PASTILLA FRENO DELANTERO S-G</t>
  </si>
  <si>
    <t>Z2106</t>
  </si>
  <si>
    <t>Z1554</t>
  </si>
  <si>
    <t>Z608</t>
  </si>
  <si>
    <t>Z1880</t>
  </si>
  <si>
    <t>Z1119</t>
  </si>
  <si>
    <t>Z569</t>
  </si>
  <si>
    <t>Z274</t>
  </si>
  <si>
    <t>Z1552</t>
  </si>
  <si>
    <t>Z488</t>
  </si>
  <si>
    <t>Z939</t>
  </si>
  <si>
    <t>Z429</t>
  </si>
  <si>
    <t>Z522</t>
  </si>
  <si>
    <t>Z268</t>
  </si>
  <si>
    <t>Z271</t>
  </si>
  <si>
    <t>SK-0180</t>
  </si>
  <si>
    <t>PATIN DE CADENA DE TIEMPO  S-E</t>
  </si>
  <si>
    <t>SK-0469</t>
  </si>
  <si>
    <t>PATIN DE CADENA DE TIEMPO DE E-OV GS S-G</t>
  </si>
  <si>
    <t>SK-0467</t>
  </si>
  <si>
    <t>PATIN DE CADENA DE TIEMPO DE GY6-MATRIX</t>
  </si>
  <si>
    <t>SK-0468</t>
  </si>
  <si>
    <t>PATIN DE CADENA DE TIEMPO DE S-HCO-3</t>
  </si>
  <si>
    <t>Z2094</t>
  </si>
  <si>
    <t>Z123</t>
  </si>
  <si>
    <t>Z278</t>
  </si>
  <si>
    <t>SK-0182</t>
  </si>
  <si>
    <t>PINON HJ COOL 14T</t>
  </si>
  <si>
    <t>Z803</t>
  </si>
  <si>
    <t>Z1405</t>
  </si>
  <si>
    <t>Z804</t>
  </si>
  <si>
    <t>Z289</t>
  </si>
  <si>
    <t>Z1406</t>
  </si>
  <si>
    <t>Z288</t>
  </si>
  <si>
    <t>SK-0183</t>
  </si>
  <si>
    <t>PIÑON E-H 15T</t>
  </si>
  <si>
    <t>SK-0185</t>
  </si>
  <si>
    <t>PIÑON E-H 17T</t>
  </si>
  <si>
    <t>Z492</t>
  </si>
  <si>
    <t>Z1079</t>
  </si>
  <si>
    <t>Z1289</t>
  </si>
  <si>
    <t>SK-0187</t>
  </si>
  <si>
    <t>PISTA E-OU</t>
  </si>
  <si>
    <t>SK-0186</t>
  </si>
  <si>
    <t>PISTA K650</t>
  </si>
  <si>
    <t>Z1042</t>
  </si>
  <si>
    <t>Z1290</t>
  </si>
  <si>
    <t>Z1043</t>
  </si>
  <si>
    <t>Z1409</t>
  </si>
  <si>
    <t>Z1038</t>
  </si>
  <si>
    <t>SK-0355</t>
  </si>
  <si>
    <t>PISTON C/ANILLO STD CG-200</t>
  </si>
  <si>
    <t>SK-0356</t>
  </si>
  <si>
    <t>PISTON C/ANILLO STD E-AS2</t>
  </si>
  <si>
    <t>SK-0188</t>
  </si>
  <si>
    <t>PISTON C/ANILLO STD S-HCO</t>
  </si>
  <si>
    <t>Z674</t>
  </si>
  <si>
    <t>Z675</t>
  </si>
  <si>
    <t>Z410</t>
  </si>
  <si>
    <t>Z2145</t>
  </si>
  <si>
    <t>Z713</t>
  </si>
  <si>
    <t>Z294</t>
  </si>
  <si>
    <t>Z2176</t>
  </si>
  <si>
    <t>Z1035</t>
  </si>
  <si>
    <t>Z652</t>
  </si>
  <si>
    <t>Z438</t>
  </si>
  <si>
    <t>Z823</t>
  </si>
  <si>
    <t>Z1417</t>
  </si>
  <si>
    <t>Z493</t>
  </si>
  <si>
    <t>Z439</t>
  </si>
  <si>
    <t>Z1419</t>
  </si>
  <si>
    <t>Z1846</t>
  </si>
  <si>
    <t xml:space="preserve">REGULADOR </t>
  </si>
  <si>
    <t>Z094</t>
  </si>
  <si>
    <t>Z1418</t>
  </si>
  <si>
    <t>Z440</t>
  </si>
  <si>
    <t>Z443</t>
  </si>
  <si>
    <t>Z1845</t>
  </si>
  <si>
    <t>Z1847</t>
  </si>
  <si>
    <t>SK-0195</t>
  </si>
  <si>
    <t>REGULADOR K650</t>
  </si>
  <si>
    <t>SK-0194</t>
  </si>
  <si>
    <t>REGULADOR S-D650</t>
  </si>
  <si>
    <t>Z2163</t>
  </si>
  <si>
    <t>SK-0196</t>
  </si>
  <si>
    <t>RETROVISOR  S-HCO-9</t>
  </si>
  <si>
    <t>SK-0197</t>
  </si>
  <si>
    <t>RETROVISOR DL650 VSTROM650</t>
  </si>
  <si>
    <t>DL650 VSTROM650</t>
  </si>
  <si>
    <t>SK-0198</t>
  </si>
  <si>
    <t>RETROVISOR S-D650 XT600</t>
  </si>
  <si>
    <t>DR650 XT600</t>
  </si>
  <si>
    <t>SK-0463</t>
  </si>
  <si>
    <t>RETROVISOR S-G</t>
  </si>
  <si>
    <t>Z953</t>
  </si>
  <si>
    <t>Z1926</t>
  </si>
  <si>
    <t>WE-LEON</t>
  </si>
  <si>
    <t>Z1564</t>
  </si>
  <si>
    <t>Z1272</t>
  </si>
  <si>
    <t>Z308</t>
  </si>
  <si>
    <t>KOYO</t>
  </si>
  <si>
    <t>SK-0274</t>
  </si>
  <si>
    <t>ROLINERA 6004 PAQ 10PZ</t>
  </si>
  <si>
    <t>Z1203</t>
  </si>
  <si>
    <t>Z1204</t>
  </si>
  <si>
    <t>Z307</t>
  </si>
  <si>
    <t>Z993</t>
  </si>
  <si>
    <t>Z299</t>
  </si>
  <si>
    <t>Z300</t>
  </si>
  <si>
    <t>Z301</t>
  </si>
  <si>
    <t>Z500</t>
  </si>
  <si>
    <t>SK-0279</t>
  </si>
  <si>
    <t>SK-0280</t>
  </si>
  <si>
    <t>Z309</t>
  </si>
  <si>
    <t>Z550</t>
  </si>
  <si>
    <t>SK-0202</t>
  </si>
  <si>
    <t>SK-0201</t>
  </si>
  <si>
    <t>SK-0205</t>
  </si>
  <si>
    <t>Z311</t>
  </si>
  <si>
    <t>Z956</t>
  </si>
  <si>
    <t>Z958</t>
  </si>
  <si>
    <t>Z955</t>
  </si>
  <si>
    <t>SK-0426</t>
  </si>
  <si>
    <t>SENSOR DE  MINIMO DE GY6-MATRIX</t>
  </si>
  <si>
    <t>Z1857</t>
  </si>
  <si>
    <t>Z1855</t>
  </si>
  <si>
    <t>Z1856</t>
  </si>
  <si>
    <t>Z1858</t>
  </si>
  <si>
    <t>Z1571</t>
  </si>
  <si>
    <t>Z1678</t>
  </si>
  <si>
    <t>CG-WE-EK-MD</t>
  </si>
  <si>
    <t>Z2070</t>
  </si>
  <si>
    <t>Z2071</t>
  </si>
  <si>
    <t>Z1533</t>
  </si>
  <si>
    <t>SWICHERA</t>
  </si>
  <si>
    <t>Z449</t>
  </si>
  <si>
    <t>Z448</t>
  </si>
  <si>
    <t>Z1530</t>
  </si>
  <si>
    <t>Z1998</t>
  </si>
  <si>
    <t>Z316</t>
  </si>
  <si>
    <t>Z315</t>
  </si>
  <si>
    <t>Z317</t>
  </si>
  <si>
    <t>Z1121</t>
  </si>
  <si>
    <t>Z314</t>
  </si>
  <si>
    <t>Z450</t>
  </si>
  <si>
    <t>Z312</t>
  </si>
  <si>
    <t>Z1997</t>
  </si>
  <si>
    <t>Z1995</t>
  </si>
  <si>
    <t>Z1527</t>
  </si>
  <si>
    <t>SK-0312</t>
  </si>
  <si>
    <t>Z2107</t>
  </si>
  <si>
    <t>Z1592</t>
  </si>
  <si>
    <t>Z326</t>
  </si>
  <si>
    <t>Z318</t>
  </si>
  <si>
    <t>Z1892</t>
  </si>
  <si>
    <t>Z613</t>
  </si>
  <si>
    <t>Z751</t>
  </si>
  <si>
    <t>SK-0449</t>
  </si>
  <si>
    <t>SK-0214</t>
  </si>
  <si>
    <t>SK-0352</t>
  </si>
  <si>
    <t>TAPA BUJIA GY6-MATRIX</t>
  </si>
  <si>
    <t>Z1044</t>
  </si>
  <si>
    <t>TAPA CADENA</t>
  </si>
  <si>
    <t>Z1572</t>
  </si>
  <si>
    <t>Z452</t>
  </si>
  <si>
    <t>Z2188A</t>
  </si>
  <si>
    <t>Z2189A</t>
  </si>
  <si>
    <t>Z2189Z</t>
  </si>
  <si>
    <t>Z2188R</t>
  </si>
  <si>
    <t>Z2189R</t>
  </si>
  <si>
    <t>Z2189F</t>
  </si>
  <si>
    <t>Z2189L</t>
  </si>
  <si>
    <t>Z961</t>
  </si>
  <si>
    <t>SK-0338</t>
  </si>
  <si>
    <t>SK-0337</t>
  </si>
  <si>
    <t>Z453</t>
  </si>
  <si>
    <t>Z483</t>
  </si>
  <si>
    <t>Z486</t>
  </si>
  <si>
    <t>Z1574</t>
  </si>
  <si>
    <t>Z1189</t>
  </si>
  <si>
    <t>Z485</t>
  </si>
  <si>
    <t>Z454</t>
  </si>
  <si>
    <t>Z1573</t>
  </si>
  <si>
    <t>Z1070</t>
  </si>
  <si>
    <t>Z1940</t>
  </si>
  <si>
    <t>Z2128</t>
  </si>
  <si>
    <t>Z1069</t>
  </si>
  <si>
    <t>Z2093</t>
  </si>
  <si>
    <t>Z282</t>
  </si>
  <si>
    <t>Z283</t>
  </si>
  <si>
    <t>Z459</t>
  </si>
  <si>
    <t>Z281</t>
  </si>
  <si>
    <t>Z1201</t>
  </si>
  <si>
    <t xml:space="preserve">TRIPA REY 300-18 </t>
  </si>
  <si>
    <t>Z460</t>
  </si>
  <si>
    <t>TUERCA M12 PAQ*10PZ</t>
  </si>
  <si>
    <t>SK-0137</t>
  </si>
  <si>
    <t>Z965</t>
  </si>
  <si>
    <t>Z466</t>
  </si>
  <si>
    <t>Z467</t>
  </si>
  <si>
    <t>Z011</t>
  </si>
  <si>
    <t>Z013</t>
  </si>
  <si>
    <t>SK-0327</t>
  </si>
  <si>
    <t>Z964</t>
  </si>
  <si>
    <t>SK-0208</t>
  </si>
  <si>
    <t>VARILLA DE FRENO SUPERSHADOW</t>
  </si>
  <si>
    <t>Z2078A</t>
  </si>
  <si>
    <t>OWEN EK EXPRESS</t>
  </si>
  <si>
    <t>Z2078R</t>
  </si>
  <si>
    <t>Z2078F</t>
  </si>
  <si>
    <t>Z2078L</t>
  </si>
  <si>
    <t>Z2212A</t>
  </si>
  <si>
    <t>VISERA TRASPARENTE COLOR AZUL</t>
  </si>
  <si>
    <t>Z2212Z</t>
  </si>
  <si>
    <t>VISERA TRASPARENTE COLOR MORADO</t>
  </si>
  <si>
    <t>Z2212R</t>
  </si>
  <si>
    <t>VISERA TRASPARENTE COLOR ROJO</t>
  </si>
  <si>
    <t>Z2212F</t>
  </si>
  <si>
    <t>VISERA TRASPARENTE COLOR ROSADO</t>
  </si>
  <si>
    <t>Z2212L</t>
  </si>
  <si>
    <t>VISERA TRASPARENTE COLOR VERDE</t>
  </si>
  <si>
    <t>Z2049</t>
  </si>
  <si>
    <t>VOLANTE RACING PROTAPER UNIVERSAL COLORE</t>
  </si>
  <si>
    <t>SK-0096</t>
  </si>
  <si>
    <t>REPUESTOS PARA BICICLETA</t>
  </si>
  <si>
    <t>REY026</t>
  </si>
  <si>
    <t>BICICLETA 26'  "SENIDAS 381" ALUMINIO 3*8 VELOCIDAD</t>
  </si>
  <si>
    <t>UND</t>
  </si>
  <si>
    <t>REY014</t>
  </si>
  <si>
    <t>BICICLETA 26' "ELFA" 3*8 VELOCIDAD</t>
  </si>
  <si>
    <t>REY019</t>
  </si>
  <si>
    <t>REY023</t>
  </si>
  <si>
    <t>BICICLETA 26' "RENAULT" 24V</t>
  </si>
  <si>
    <t>REY027</t>
  </si>
  <si>
    <t>BICICLETA 26' SIFRINA FRENO DISCO 21VELOCIDAD</t>
  </si>
  <si>
    <t>REY022</t>
  </si>
  <si>
    <t>BICICLETA 29' "HEXAGONAL MTB ALUMINIO" 2</t>
  </si>
  <si>
    <t>REY001</t>
  </si>
  <si>
    <t xml:space="preserve">BICICLETA RIN 12' "PRINCESA" COLOR ROSADO / MORADO </t>
  </si>
  <si>
    <t>REY030</t>
  </si>
  <si>
    <t xml:space="preserve">BICICLETA RIN 12 MODELO SPORT NEGRO / VERDE /ROJO AZUL /NARAJA </t>
  </si>
  <si>
    <t>REY002</t>
  </si>
  <si>
    <t xml:space="preserve">BICICLETA RIN 16' "PRINCESA" COLOR ROSADO / MORADO </t>
  </si>
  <si>
    <t>REY042</t>
  </si>
  <si>
    <t>BICICLETA RIN 16 MODELO : BEGONIA COLOR ROJO, ROSADO, AZUL ZAFIRO</t>
  </si>
  <si>
    <t>REY039</t>
  </si>
  <si>
    <t>BICICLETA RIN 16 MODELO : ESCOLAR COLOR ROSADA, ROJO</t>
  </si>
  <si>
    <t>REY031</t>
  </si>
  <si>
    <t xml:space="preserve">BICICLETA RIN 16 MODELO SPORT NEGRO / VERDE /ROJO AZUL /NARAJA </t>
  </si>
  <si>
    <t>REY037</t>
  </si>
  <si>
    <t>BICICLETA RIN 16 MODELO SUEÑO COLOR ROSADO, FUCSIA, LAGO VERDE</t>
  </si>
  <si>
    <t>REY003</t>
  </si>
  <si>
    <t xml:space="preserve">BICICLETA RIN 20' "PRINCESA" COLOR ROSADO / MORADO </t>
  </si>
  <si>
    <t>REY043</t>
  </si>
  <si>
    <t>BICICLETA RIN 20 MODELO :BEGONIA COLOR ROJO, ROSADO, AZUL ZAFIRO</t>
  </si>
  <si>
    <t>REY035</t>
  </si>
  <si>
    <t xml:space="preserve">BICICLETA RIN 20 MODELO PILOTO COLOR GRIS , AZUL REAL </t>
  </si>
  <si>
    <t>REY032</t>
  </si>
  <si>
    <t xml:space="preserve">BICICLETA RIN 20 MODELO SPORT NEGRO / VERDE /ROJO AZUL /NARAJA </t>
  </si>
  <si>
    <t>REY038</t>
  </si>
  <si>
    <t>BICICLETA RIN 20 MODELO SUEÑO COLOR ROSADO, FUCSIA, LAGO VERDE</t>
  </si>
  <si>
    <t>JD563</t>
  </si>
  <si>
    <t>CUADROS RIN 26 PARA FRENO DISCO</t>
  </si>
  <si>
    <t>JD564</t>
  </si>
  <si>
    <t>CUADROS RIN 29 PARA FRENO DISCO</t>
  </si>
  <si>
    <t>JD499</t>
  </si>
  <si>
    <t>ACCESORIO REFLECTIVO PARA RIN PAR</t>
  </si>
  <si>
    <t>PAR</t>
  </si>
  <si>
    <t>ADORNO PARA PUÑO TIPO CINTA PAR</t>
  </si>
  <si>
    <t>JD488</t>
  </si>
  <si>
    <t>ADORNO PARA RAYO CON LUZ AZUL</t>
  </si>
  <si>
    <t>JD487</t>
  </si>
  <si>
    <t>ADORNO PARA RAYO CON LUZ ROJO</t>
  </si>
  <si>
    <t>JD489</t>
  </si>
  <si>
    <t>ADORNO PARA RAYO CON LUZ VERDE</t>
  </si>
  <si>
    <t>JD071</t>
  </si>
  <si>
    <t>JD408</t>
  </si>
  <si>
    <t>JD069</t>
  </si>
  <si>
    <t xml:space="preserve">ASIENTO DS-1200 CON RESORTE </t>
  </si>
  <si>
    <t>JD065</t>
  </si>
  <si>
    <t>ASIENTO DS-2748</t>
  </si>
  <si>
    <t>JD428</t>
  </si>
  <si>
    <t>ASIENTO MTB TORO 2-TONOS JD-29</t>
  </si>
  <si>
    <t>JD429</t>
  </si>
  <si>
    <t>ASIENTO MTB TORO 2-TONOS JD-30</t>
  </si>
  <si>
    <t>JD400</t>
  </si>
  <si>
    <t>ASIENTO MTB/CITY BIKE ACOLCHADO RAYA BLANCA AZUL NEGRO</t>
  </si>
  <si>
    <t>JD402</t>
  </si>
  <si>
    <t>ASIENTO MTB/CITY BIKE ACOLCHADO RAYA BLANCA ROJA MORADA</t>
  </si>
  <si>
    <t>JD401</t>
  </si>
  <si>
    <t>ASIENTO MTB/CITY BIKE ACOLCHADO RAYA BLANCA ROJA NEGRA</t>
  </si>
  <si>
    <t>JD057</t>
  </si>
  <si>
    <t>BASTON-SUSPENSON HORQUILLA 20 NEGRO SIN ROSCA</t>
  </si>
  <si>
    <t>JD055</t>
  </si>
  <si>
    <t>BASTON-SUSPENSON HORQUILLA 29</t>
  </si>
  <si>
    <t>JD055A</t>
  </si>
  <si>
    <t>BASTON-SUSPENSON HORQUILLA 29 AZUL</t>
  </si>
  <si>
    <t>JD437</t>
  </si>
  <si>
    <t>BIELA - BRAZO CUADRANTE 165MM ALUMINIO</t>
  </si>
  <si>
    <t>JD438</t>
  </si>
  <si>
    <t>BIELA - BRAZO CUADRANTE 170MM ALUMINIO</t>
  </si>
  <si>
    <t>JD032</t>
  </si>
  <si>
    <t>BIELA Z C/CORONA 15*165*44 RIN 20</t>
  </si>
  <si>
    <t>JD166</t>
  </si>
  <si>
    <t>BOLSA CICLISMO IMPERMEABLE</t>
  </si>
  <si>
    <t>JD297</t>
  </si>
  <si>
    <t>BOMBA PLASTICA SENCILLA AZUL</t>
  </si>
  <si>
    <t>JD298</t>
  </si>
  <si>
    <t>BOMBA PLASTICA SENCILLA NEGRO</t>
  </si>
  <si>
    <t>JD299</t>
  </si>
  <si>
    <t>BOMBA PLASTICA SENCILLA ROJO</t>
  </si>
  <si>
    <t>JD492</t>
  </si>
  <si>
    <t>CAJA DE HERRAMIENTAS PARA BICICLETAS</t>
  </si>
  <si>
    <t>JGO</t>
  </si>
  <si>
    <t>JD086</t>
  </si>
  <si>
    <t>CAMBIO TRASERO 18S</t>
  </si>
  <si>
    <t>JD236-4</t>
  </si>
  <si>
    <t>CASCO AZUL CON LUCES STOP TALLA L</t>
  </si>
  <si>
    <t>JD237-2</t>
  </si>
  <si>
    <t>CASCO AZUL TALLA L</t>
  </si>
  <si>
    <t>JD236-2</t>
  </si>
  <si>
    <t>CASCO BLANCO CON LUCES STOP TALLA L</t>
  </si>
  <si>
    <t>JD237-3</t>
  </si>
  <si>
    <t>CASCO BLANCO ROJO TALLA L</t>
  </si>
  <si>
    <t xml:space="preserve">UND </t>
  </si>
  <si>
    <t>JD236-5</t>
  </si>
  <si>
    <t>CASCO FLUORESCENTE CON LUCES STOP TALLA L</t>
  </si>
  <si>
    <t>JD234B</t>
  </si>
  <si>
    <t xml:space="preserve">CASCO NEGRO - ROJO TALLA M </t>
  </si>
  <si>
    <t>JD235A</t>
  </si>
  <si>
    <t>CASCO NEGRO FLUORESCENTE TALLA L</t>
  </si>
  <si>
    <t>JD237-4</t>
  </si>
  <si>
    <t>JD234A</t>
  </si>
  <si>
    <t>CASCO NEGRO FLUORESCENTE TALLA M</t>
  </si>
  <si>
    <t>JD235B</t>
  </si>
  <si>
    <t>CASCO NEGRO ROJO TALLA M</t>
  </si>
  <si>
    <t>JD137</t>
  </si>
  <si>
    <t>CASCO NORMA TALLA 55--61CM</t>
  </si>
  <si>
    <t>JD234C</t>
  </si>
  <si>
    <t xml:space="preserve">CASCO NRGRO MATTE TALLA M </t>
  </si>
  <si>
    <t>JD237-1</t>
  </si>
  <si>
    <t>CASCO NRGRO ROJO TALLA L</t>
  </si>
  <si>
    <t>JD237-5</t>
  </si>
  <si>
    <t>CASCO PLATEADO TALLE L</t>
  </si>
  <si>
    <t>JD236-3</t>
  </si>
  <si>
    <t>CASCO ROJO CON LUCES STOP TALLA L</t>
  </si>
  <si>
    <t>JD138</t>
  </si>
  <si>
    <t>CASCO SPLIT</t>
  </si>
  <si>
    <t>JD545</t>
  </si>
  <si>
    <t>CAUCHO CZ-1013  27*1 1/4</t>
  </si>
  <si>
    <t>JD547</t>
  </si>
  <si>
    <t>CAUCHO CZ-115 20*2.125 NEGRO BORDE MORADO</t>
  </si>
  <si>
    <t>JD551</t>
  </si>
  <si>
    <t>CAUCHO CZ-115 26*2.125 NEGRO BORDE BLANCO</t>
  </si>
  <si>
    <t>JD550</t>
  </si>
  <si>
    <t>CAUCHO CZ-115 26*2.125 NEGRO BORDE MORADO</t>
  </si>
  <si>
    <t>JD413</t>
  </si>
  <si>
    <t>CORNETA TROMPETA BICICLETA I LOVE</t>
  </si>
  <si>
    <t>PAQ</t>
  </si>
  <si>
    <t>JD192</t>
  </si>
  <si>
    <t>DESTRONILLADOR TRIANGULO</t>
  </si>
  <si>
    <t>JD180</t>
  </si>
  <si>
    <t>JD230</t>
  </si>
  <si>
    <t>DISCO DE FRENO SOLO TIPO CASETE</t>
  </si>
  <si>
    <t>JD193</t>
  </si>
  <si>
    <t>EJE DE BICICLETA 3/8*210MM</t>
  </si>
  <si>
    <t>JD430</t>
  </si>
  <si>
    <t>EJE DELANTERO 100MM*140MM ROLINERA 6000</t>
  </si>
  <si>
    <t>JD431</t>
  </si>
  <si>
    <t>EJE TRASERO 100MM*180MM ROLINERA 6200</t>
  </si>
  <si>
    <t>JD1173</t>
  </si>
  <si>
    <t>EJE TRASERO DE ALA 145MM NEGRO</t>
  </si>
  <si>
    <t>JD126</t>
  </si>
  <si>
    <t>FARO RECARGABLE RAPIDA CON USB</t>
  </si>
  <si>
    <t>JD253</t>
  </si>
  <si>
    <t>FRENO ¨U¨ ALUMINIO DEL. &amp; TRAS. SOLOS</t>
  </si>
  <si>
    <t>JD131</t>
  </si>
  <si>
    <t>GUANTES PAZ</t>
  </si>
  <si>
    <t>JD010</t>
  </si>
  <si>
    <t>GUAYA FRENO DELANTERO CON FORRO</t>
  </si>
  <si>
    <t>und</t>
  </si>
  <si>
    <t>JD191</t>
  </si>
  <si>
    <t>HERRAMIENTA TRIANGULO 8/9/10MM</t>
  </si>
  <si>
    <t>JD280N</t>
  </si>
  <si>
    <t>HORQUILLA SUSP. AIRE RIN 29 HOMBRO</t>
  </si>
  <si>
    <t>JD315</t>
  </si>
  <si>
    <t>JUEGO MANZ. DEL-TRA ALUM. C/BLOQUE 13G 32*32</t>
  </si>
  <si>
    <t>JD314</t>
  </si>
  <si>
    <t>JUEGO MANZ. DEL-TRA ALUM. C/BLOQUE 13G 36*36</t>
  </si>
  <si>
    <t>JD170</t>
  </si>
  <si>
    <t>KIT COMPLETO DE FRENO HADRAULICO</t>
  </si>
  <si>
    <t>JD171</t>
  </si>
  <si>
    <t>KIT DE CAMBIO COMPLETO</t>
  </si>
  <si>
    <t>KIT</t>
  </si>
  <si>
    <t>JD001C</t>
  </si>
  <si>
    <t>JD001A</t>
  </si>
  <si>
    <t>KIT DE FRENO ( U ) ALUMINIO NEGRO</t>
  </si>
  <si>
    <t>JD001B</t>
  </si>
  <si>
    <t>JD003</t>
  </si>
  <si>
    <t>KIT DE FRENO V-BRAKE COMPLETO ALUMINIO</t>
  </si>
  <si>
    <t>JD007</t>
  </si>
  <si>
    <t>KIT MANILLAS  FRENO ALUMINIO BASE PLASTICO</t>
  </si>
  <si>
    <t>LIGA AMARRE 1.7METRO PAQ*20PZ</t>
  </si>
  <si>
    <t>JD161</t>
  </si>
  <si>
    <t>LINTERNA LED RECARGABLE PARA CABEZA</t>
  </si>
  <si>
    <t>LUCES SAPITO GW BICICLETA DELANTERA Y TRASERA</t>
  </si>
  <si>
    <t>JD485</t>
  </si>
  <si>
    <t>JD486</t>
  </si>
  <si>
    <t>LUZ DE SEGURIDAD RUNNING BICICLETA COLOR</t>
  </si>
  <si>
    <t>JD163</t>
  </si>
  <si>
    <t xml:space="preserve">LUZ STOP AUTOMATICA LED CON CRUCE </t>
  </si>
  <si>
    <t>JD125</t>
  </si>
  <si>
    <t>LUZ STOP CON USB</t>
  </si>
  <si>
    <t>JD205</t>
  </si>
  <si>
    <t>MANILLA CAMBIO 3S-9S CON GUAYA ALUMINIO</t>
  </si>
  <si>
    <t>JD602</t>
  </si>
  <si>
    <t>MANILLA FRENO ALUMINIO NEGRO BMX</t>
  </si>
  <si>
    <t>JD1861</t>
  </si>
  <si>
    <t>MANZANA DELANTERA  ALUMINIO TAPA POLVO</t>
  </si>
  <si>
    <t>JD050</t>
  </si>
  <si>
    <t>MANZANA DELANTERA 14G 20H</t>
  </si>
  <si>
    <t>JD327</t>
  </si>
  <si>
    <t>MANZANA DEL-TRA ALUM. ANOD.  13G  36*36H CROMA</t>
  </si>
  <si>
    <t>JD326</t>
  </si>
  <si>
    <t>MANZANA DEL-TRA ALUM. ANOD. 13G 36*36H AZUL</t>
  </si>
  <si>
    <t>JD328</t>
  </si>
  <si>
    <t>MANZANA DEL-TRA ALUM. ANOD. 13G 36*36H ROJO</t>
  </si>
  <si>
    <t>JD321</t>
  </si>
  <si>
    <t>MANZANA DEL-TRAS ALUMINIO  ANODIZADO  48*48H 13G AZUL</t>
  </si>
  <si>
    <t>JD324</t>
  </si>
  <si>
    <t>MANZANA DEL-TRAS ALUMINIO  ANODIZADO  48*48H 13G CROMADO</t>
  </si>
  <si>
    <t>JD322</t>
  </si>
  <si>
    <t>MANZANA DEL-TRAS ALUMINIO  ANODIZADO  48*48H 13G MORADO</t>
  </si>
  <si>
    <t>JD323</t>
  </si>
  <si>
    <t>MANZANA DEL-TRAS ALUMINIO  ANODIZADO  48*48H 13G ROJO</t>
  </si>
  <si>
    <t>JD318</t>
  </si>
  <si>
    <t>MANZANA SILVADORA DEL-TRAS ALUMINIO  ANODIZADO  32*32H 13G AZUL</t>
  </si>
  <si>
    <t>JD319</t>
  </si>
  <si>
    <t>MANZANA SILVADORA DEL-TRAS ALUMINIO  ANODIZADO  36*36H 13G NEGRO</t>
  </si>
  <si>
    <t>JD320</t>
  </si>
  <si>
    <t>MANZANA SILVADORA DEL-TRAS ALUMINIO  ANODIZADO  36*36H 13G ROJO</t>
  </si>
  <si>
    <t>JD317</t>
  </si>
  <si>
    <t>MANZANA TRASERA ALUM. MORADO 36*36 13G</t>
  </si>
  <si>
    <t>JD046</t>
  </si>
  <si>
    <t>MAZANA DELANTERA 10G 28H</t>
  </si>
  <si>
    <t>JD043</t>
  </si>
  <si>
    <t>MAZANA DELANTERA 36H</t>
  </si>
  <si>
    <t>JD045</t>
  </si>
  <si>
    <t>JD047</t>
  </si>
  <si>
    <t>MAZANA TRASERA 10G 28H</t>
  </si>
  <si>
    <t>JD051</t>
  </si>
  <si>
    <t>MAZANA TRASERA 14G 20H</t>
  </si>
  <si>
    <t>JD042</t>
  </si>
  <si>
    <t>JD044</t>
  </si>
  <si>
    <t>MAZANA TRASERA DOBLE 36H</t>
  </si>
  <si>
    <t>JD060</t>
  </si>
  <si>
    <t>MINI BOMBA DE AIRE (BASE PLASTICO)</t>
  </si>
  <si>
    <t>JD294</t>
  </si>
  <si>
    <t>PATA BASE DE CAMBIO TRAS # 1(ALUMINIO)</t>
  </si>
  <si>
    <t>JD295</t>
  </si>
  <si>
    <t>PATA BASE DE CAMBIO TRAS # 2(ALUMINIO)</t>
  </si>
  <si>
    <t>JD296</t>
  </si>
  <si>
    <t>PATA BASE DE CAMBIO TRAS # 4(ALUMINIO)</t>
  </si>
  <si>
    <t>PATA SOLA 26 PULGADA</t>
  </si>
  <si>
    <t>JD174</t>
  </si>
  <si>
    <t>JD211</t>
  </si>
  <si>
    <t>PEDALES PLATAFORMA HIERRO -038</t>
  </si>
  <si>
    <t>JD212</t>
  </si>
  <si>
    <t>PEDALES PLATAFORMA HIERRO -039</t>
  </si>
  <si>
    <t>JD096</t>
  </si>
  <si>
    <t>PEDALES RULO INDIVIDUAL</t>
  </si>
  <si>
    <t>JD097</t>
  </si>
  <si>
    <t>JD099</t>
  </si>
  <si>
    <t>JD041</t>
  </si>
  <si>
    <t>PIÑON 22T</t>
  </si>
  <si>
    <t>JD027</t>
  </si>
  <si>
    <t>PLATO CORONA ALUMINIO C/ BIELA 10S 34T</t>
  </si>
  <si>
    <t>JD028</t>
  </si>
  <si>
    <t>PLATO CORONA ALUMINIO C/ BIELA 10S 36T</t>
  </si>
  <si>
    <t>JD029</t>
  </si>
  <si>
    <t>PLATO CORONA ALUMINIO C/ BIELA 10S 38T</t>
  </si>
  <si>
    <t>JD026</t>
  </si>
  <si>
    <t>PLATO CORONA C/ BIELA 46T</t>
  </si>
  <si>
    <t>JD022</t>
  </si>
  <si>
    <t>PLATO TRIPLE BORDE PLASTICO 28/38/48  17</t>
  </si>
  <si>
    <t>JD022N</t>
  </si>
  <si>
    <t>PLATO TRIPLE BORDE PLASTICO 28/38/48 17C</t>
  </si>
  <si>
    <t>JD023</t>
  </si>
  <si>
    <t>PLATO TRIPLE HIERRO 28/38/48</t>
  </si>
  <si>
    <t>JD200</t>
  </si>
  <si>
    <t xml:space="preserve">PORTENCIA ALUMINIO CORTA 25.6*60MM COLOR NEGRA AZUL  DORADA </t>
  </si>
  <si>
    <t>JD503</t>
  </si>
  <si>
    <t>POSA PIE HIERRO 38MM *110MM UNIDAD</t>
  </si>
  <si>
    <t>JD507</t>
  </si>
  <si>
    <t>JD508</t>
  </si>
  <si>
    <t>JD509</t>
  </si>
  <si>
    <t>JD510</t>
  </si>
  <si>
    <t>JD511</t>
  </si>
  <si>
    <t>JD595</t>
  </si>
  <si>
    <t>PRENSA CADENA BICICLETA PAQ 100</t>
  </si>
  <si>
    <t>JD584</t>
  </si>
  <si>
    <t>PRENSA RAYO BICICLETA</t>
  </si>
  <si>
    <t>JD493</t>
  </si>
  <si>
    <t>PUÑO PARA NIÑO-NIÑA</t>
  </si>
  <si>
    <t>JD140</t>
  </si>
  <si>
    <t>PUÑOS 155</t>
  </si>
  <si>
    <t>JD142</t>
  </si>
  <si>
    <t>PUÑOS 360</t>
  </si>
  <si>
    <t>JD141</t>
  </si>
  <si>
    <t>PUÑOS 501</t>
  </si>
  <si>
    <t>JD143</t>
  </si>
  <si>
    <t>PUÑOS EN BORDE DE ALUMINIO(COLORES)</t>
  </si>
  <si>
    <t>JD144</t>
  </si>
  <si>
    <t>JD145</t>
  </si>
  <si>
    <t>PUÑOS SBT-021</t>
  </si>
  <si>
    <t>JD146</t>
  </si>
  <si>
    <t>PUÑOS SBT-022</t>
  </si>
  <si>
    <t>JD147</t>
  </si>
  <si>
    <t>PUÑOS SBT-023</t>
  </si>
  <si>
    <t>JD148</t>
  </si>
  <si>
    <t>PUÑOS SBT-037</t>
  </si>
  <si>
    <t>JD149</t>
  </si>
  <si>
    <t>PUÑOS SBT-038</t>
  </si>
  <si>
    <t>JD150</t>
  </si>
  <si>
    <t>PUÑOS SBT-042</t>
  </si>
  <si>
    <t>JD036</t>
  </si>
  <si>
    <t>RACHE 6 VELOCIDAD</t>
  </si>
  <si>
    <t>JD269</t>
  </si>
  <si>
    <t>RACHE 8 VELOCIDAD 13-28T ROSCA PLATEADA</t>
  </si>
  <si>
    <t>JD268</t>
  </si>
  <si>
    <t>RACHE 9 VELOCIDAD 13-32T ROCA NEGRA</t>
  </si>
  <si>
    <t>JD382</t>
  </si>
  <si>
    <t>RAYO 14G x 136MM HIERRO  RIN 16"</t>
  </si>
  <si>
    <t>JD381</t>
  </si>
  <si>
    <t>RAYO 14G X 143MM HIERRO   RIN 16</t>
  </si>
  <si>
    <t>JD386</t>
  </si>
  <si>
    <t>RAYO 14G X 186MM HIERRO RIN 20</t>
  </si>
  <si>
    <t>JD566</t>
  </si>
  <si>
    <t>RAYO 14G X 186MM TORNADOS CROM.RIN 20 144 UN</t>
  </si>
  <si>
    <t>JD387</t>
  </si>
  <si>
    <t>RAYO 14G X 187MM  RIN 20</t>
  </si>
  <si>
    <t>RAYO 14G X 196,5 MM HIERRO RIN 20</t>
  </si>
  <si>
    <t>RAYO 14G X 228 MM HIERRO RIN 20</t>
  </si>
  <si>
    <t>JD391</t>
  </si>
  <si>
    <t>RAYO 14G x 234 MM HIERRO  RIN 24</t>
  </si>
  <si>
    <t>JD392</t>
  </si>
  <si>
    <t>RAYO 14G x 240 MM HIERRO RIN 24</t>
  </si>
  <si>
    <t>JD565</t>
  </si>
  <si>
    <t>RAYO 14G X 244MM HIERRO LISO CROM.RIN 24 144 UN</t>
  </si>
  <si>
    <t>JD567</t>
  </si>
  <si>
    <t>RAYO 14G X 244MM TORNADOS CROM.RIN 24 144 UN</t>
  </si>
  <si>
    <t>JD393</t>
  </si>
  <si>
    <t>RAYO 14G x 261 MM HIERRO  RIN 26</t>
  </si>
  <si>
    <t>JD568</t>
  </si>
  <si>
    <t>RAYO 14G X 265MM TORNADOS CROM.RIN 26 144 UN</t>
  </si>
  <si>
    <t>JD399</t>
  </si>
  <si>
    <t>RAYO 14G x 291MM HIERRO CROMADO PARA RIN</t>
  </si>
  <si>
    <t>JD380</t>
  </si>
  <si>
    <t>RAYO 14G X 86MM HIERRO CROM  RIN 12</t>
  </si>
  <si>
    <t>JD395</t>
  </si>
  <si>
    <t>RAYO14G x 265 MM HIERRO DE COLORE RIN 26</t>
  </si>
  <si>
    <t>JD164</t>
  </si>
  <si>
    <t>RETROVISORES IDIVIDUAL</t>
  </si>
  <si>
    <t>JD459</t>
  </si>
  <si>
    <t>RUEDITAS DE APOYO PARA NIÑO AZUL C/LUZ</t>
  </si>
  <si>
    <t>JD461</t>
  </si>
  <si>
    <t>RUEDITAS DE APOYO PARA NIÑO NEGRO C/LUZ</t>
  </si>
  <si>
    <t>JD464</t>
  </si>
  <si>
    <t>RUEDITAS DE APOYO PARA NIÑO ROJO C/LUZ</t>
  </si>
  <si>
    <t>JD460</t>
  </si>
  <si>
    <t>RUEDITAS DE APOYO PARA NIÑO VERDE C/LUZ</t>
  </si>
  <si>
    <t>JD309</t>
  </si>
  <si>
    <t>SEGURO DE HORQUILLA 25.4MM PAQ*100PZ</t>
  </si>
  <si>
    <t>JD310</t>
  </si>
  <si>
    <t>SEGURO DE HORQUILLA 28.6MM PAQ*100PZ</t>
  </si>
  <si>
    <t>JD1690</t>
  </si>
  <si>
    <t>TACO FRENO 35MM PAQ*50PZ</t>
  </si>
  <si>
    <t>JD476</t>
  </si>
  <si>
    <t>TAPA DECORATIVA DE VALVULA GRANA PAQ*25</t>
  </si>
  <si>
    <t>JD276</t>
  </si>
  <si>
    <t>TAZAS DIRECCION 1/4 * 9MM</t>
  </si>
  <si>
    <t>JD106</t>
  </si>
  <si>
    <t>TAZAS ROLINERA CENTRAL 29/18/6.35MM</t>
  </si>
  <si>
    <t>JD107</t>
  </si>
  <si>
    <t>TAZAS ROLINERA DE HORQUILLA 28.6/34</t>
  </si>
  <si>
    <t>JD108</t>
  </si>
  <si>
    <t>TAZAS ROLINERA DE HORQUILLA 28.6/44</t>
  </si>
  <si>
    <t>JD424</t>
  </si>
  <si>
    <t>TIMBRE BICICLETA GRANDE</t>
  </si>
  <si>
    <t>JD419</t>
  </si>
  <si>
    <t>TIMBRE BICICLETA PEQ.</t>
  </si>
  <si>
    <t>JD583</t>
  </si>
  <si>
    <t>TIMBRE BICICLETA SIFRINA</t>
  </si>
  <si>
    <t>JD579</t>
  </si>
  <si>
    <t>TIRRAP 10*500 BLANCO PAQ*100PZ</t>
  </si>
  <si>
    <t>JD575</t>
  </si>
  <si>
    <t>TIRRAP 5*250 BLANCO PAQ*100PZ</t>
  </si>
  <si>
    <t>JD576</t>
  </si>
  <si>
    <t>TIRRAP 8*350 BLANCO PAQ*100PZ</t>
  </si>
  <si>
    <t>JD577</t>
  </si>
  <si>
    <t>TIRRAP 8*400 BLANCO PAQ*100PZ</t>
  </si>
  <si>
    <t>JD578</t>
  </si>
  <si>
    <t>TIRRAP 8*450 BLANCO PAQ*100PZ</t>
  </si>
  <si>
    <t>JD540</t>
  </si>
  <si>
    <t>TOPE PARA FORRO DEGUAYA KY-401-C 200 PCS BOTELLA</t>
  </si>
  <si>
    <t>JD539</t>
  </si>
  <si>
    <t>TOPE PARA GUAYA ALUMINIO SILVER 500 PCS BOTELLA</t>
  </si>
  <si>
    <t>JD248</t>
  </si>
  <si>
    <t>TRIPA GUSANILLO / 12*2.125/DV/48MM</t>
  </si>
  <si>
    <t>JD121</t>
  </si>
  <si>
    <t>JD123</t>
  </si>
  <si>
    <t>JD249</t>
  </si>
  <si>
    <t>TRIPA GUSANILLO / 29*2.125</t>
  </si>
  <si>
    <t>JD491</t>
  </si>
  <si>
    <t>TRIPA GUSANILLO 27*1/4</t>
  </si>
  <si>
    <t>JD603</t>
  </si>
  <si>
    <t>TRIPA NATURAL GUSANILLO / 12*2,125/DV/48MM*28MM</t>
  </si>
  <si>
    <t>JD605</t>
  </si>
  <si>
    <t>TRIPA NATURAL GUSANILLO / 20*2,125/DV/48MM*28MM</t>
  </si>
  <si>
    <t>JD606</t>
  </si>
  <si>
    <t>TRIPA NATURAL GUSANILLO / 26*2,125/DV/48MM*28MM</t>
  </si>
  <si>
    <t>JD569</t>
  </si>
  <si>
    <t>TRIPA VALVULA FRANCESA / 20*2.125</t>
  </si>
  <si>
    <t>JD570</t>
  </si>
  <si>
    <t>TRIPA VALVULA FRANCESA / 26*2.125</t>
  </si>
  <si>
    <t>JD572</t>
  </si>
  <si>
    <t>TRIPA VALVULA FRANCESA / 27* 1 1/4</t>
  </si>
  <si>
    <t>JD199</t>
  </si>
  <si>
    <t xml:space="preserve">TUBO ASIENTO ALUMINIO TEXTURIZADO AZUL   25.4*300MM </t>
  </si>
  <si>
    <t>JD197</t>
  </si>
  <si>
    <t xml:space="preserve">TUBO ASIENTO ALUMINIO TEXTURIZADO DORADO  25.4*300MM </t>
  </si>
  <si>
    <t>JD196</t>
  </si>
  <si>
    <t xml:space="preserve">TUBO ASIENTO ALUMINIO TEXTURIZADO NEGRO  25.4*300MM </t>
  </si>
  <si>
    <t>JD198</t>
  </si>
  <si>
    <t xml:space="preserve">TUBO ASIENTO ALUMINIO TEXTURIZADO ROJO  25.4*300MM </t>
  </si>
  <si>
    <t>JD334</t>
  </si>
  <si>
    <t>TUBO ASIENTO CREMALLERA 30.8*350mm NEG</t>
  </si>
  <si>
    <t>JD349</t>
  </si>
  <si>
    <t>TUBO BMX 22.2*400MM ALUMINIO PURPURA</t>
  </si>
  <si>
    <t>JD338</t>
  </si>
  <si>
    <t>TUBO DE ASIENTO  CREMALLERA 31.8*350mm AZUL</t>
  </si>
  <si>
    <t>JD332</t>
  </si>
  <si>
    <t>TUBO DE ASIENTO CREMALLERA 26.8*400mm AZUL</t>
  </si>
  <si>
    <t>JD333</t>
  </si>
  <si>
    <t>TUBO DE ASIENTO CREMALLERA 26.8*400mm ROJO</t>
  </si>
  <si>
    <t>JD336</t>
  </si>
  <si>
    <t>TUBO DE ASIENTO CREMALLERA 30.8*350mm ROJO</t>
  </si>
  <si>
    <t>JD335</t>
  </si>
  <si>
    <t>TUBO DE ASIENTO CREMALLERA 30.8*350mmAZUL</t>
  </si>
  <si>
    <t>JD342</t>
  </si>
  <si>
    <t>TUBO DE ASIENTO CREMALLERA 30.9*400mm ROJO</t>
  </si>
  <si>
    <t>JD308</t>
  </si>
  <si>
    <t>VOLANTE</t>
  </si>
  <si>
    <t>JD355</t>
  </si>
  <si>
    <t>VOLANTE 31.8mm x 600mm (KALLOY UNO)
ALUMINIO NEG MATE</t>
  </si>
  <si>
    <t>JD077</t>
  </si>
  <si>
    <t>VOLANTE 530*31.8 NEGRO</t>
  </si>
  <si>
    <t>JD078</t>
  </si>
  <si>
    <t>VOLANTE 570*25.4 NEGRO</t>
  </si>
  <si>
    <t>JD079</t>
  </si>
  <si>
    <t>VOLANTE 620*31.8 NEGRO</t>
  </si>
  <si>
    <t>VOLANTE COLOR 785MM * 22,2 * 31,8* 15MM</t>
  </si>
  <si>
    <t>JD557</t>
  </si>
  <si>
    <t>JD354</t>
  </si>
  <si>
    <t>VOLANTE MTB ZOOM 31.8MMX 600MM RECTI ALUMINIO
MATT NEGRO</t>
  </si>
  <si>
    <t>Z1692A</t>
  </si>
  <si>
    <t>JD594</t>
  </si>
  <si>
    <t>ACEITE PARA BASTON HORQUILLA SUSPENSION</t>
  </si>
  <si>
    <t>JD591</t>
  </si>
  <si>
    <t>ACEITE PARA CADENA 50ML</t>
  </si>
  <si>
    <t>JD593</t>
  </si>
  <si>
    <t>ADORNO PARA PUÑO FLECO TIPO BOLSA PAR</t>
  </si>
  <si>
    <t>JD404</t>
  </si>
  <si>
    <t>ASIENTO ACOLCHADO CON RESORTE JD-05</t>
  </si>
  <si>
    <t>JD407</t>
  </si>
  <si>
    <t>ASIENTO ACOLCHADO CON RESORTE JD-08</t>
  </si>
  <si>
    <t>JD411</t>
  </si>
  <si>
    <t>ASIENTO ACOLCHADO CON RESORTE JD-12</t>
  </si>
  <si>
    <t>JD412</t>
  </si>
  <si>
    <t>ASIENTO ACOLCHADO CON RESORTE JD-13</t>
  </si>
  <si>
    <t>ASIENTO BLANCO LINEAS NEGRAS REY JD-09</t>
  </si>
  <si>
    <t>JD403</t>
  </si>
  <si>
    <t>ASIENTO NEGRO CON RESORTE JD-04</t>
  </si>
  <si>
    <t>JD405</t>
  </si>
  <si>
    <t>ASIENTO SADDLE ACOLCHADO CON RESORTE JD-06</t>
  </si>
  <si>
    <t>JD600</t>
  </si>
  <si>
    <t>ASIENTO SADDLE ACOLCHADOCON RESORTE</t>
  </si>
  <si>
    <t>JD598</t>
  </si>
  <si>
    <t>BICLIP - ADORNO DE RAYO BICICLETA 36PZ</t>
  </si>
  <si>
    <t>JD599</t>
  </si>
  <si>
    <t>JD063</t>
  </si>
  <si>
    <t>BOMBA AIRE LARGA C/MANGUERA</t>
  </si>
  <si>
    <t>JD033</t>
  </si>
  <si>
    <t>CADENA 1/2*1/8*114L</t>
  </si>
  <si>
    <t>JD034</t>
  </si>
  <si>
    <t>CADENA 1/2*3/32*116L</t>
  </si>
  <si>
    <t>JD439</t>
  </si>
  <si>
    <t>CAUCHO 20*2.125 HUELLA FLAMA</t>
  </si>
  <si>
    <t>JD245</t>
  </si>
  <si>
    <t>CAUCHO CZ-105 16*1.75</t>
  </si>
  <si>
    <t>JD247</t>
  </si>
  <si>
    <t>CAUCHOC CZ-783 29*2.35</t>
  </si>
  <si>
    <t>JD587</t>
  </si>
  <si>
    <t>CINTA MANUBRIO 3CM 40 GRAMOS PAR</t>
  </si>
  <si>
    <t>JD588</t>
  </si>
  <si>
    <t>CINTA MANUBRIO 3CM 56 GRAMOS PAR</t>
  </si>
  <si>
    <t>JD589</t>
  </si>
  <si>
    <t>CINTA MANUBRIO 3CM 60 GRAMOS PAR</t>
  </si>
  <si>
    <t>JD590</t>
  </si>
  <si>
    <t>JD373</t>
  </si>
  <si>
    <t>CREMALLERA 25.4MM</t>
  </si>
  <si>
    <t>JD374</t>
  </si>
  <si>
    <t>JD378</t>
  </si>
  <si>
    <t>CREMALLERA 60MM ALUMINIO ANODIZADO NEGRO</t>
  </si>
  <si>
    <t>JD377</t>
  </si>
  <si>
    <t>CREMALLERA 60MM ALUMINIO ANODIZADO ROJO</t>
  </si>
  <si>
    <t>DESVIADOR CAMBIO DELANTERO SIN INDICE</t>
  </si>
  <si>
    <t>JD015</t>
  </si>
  <si>
    <t>EJE CENTRAL CUADRADO 5S</t>
  </si>
  <si>
    <t>JD014</t>
  </si>
  <si>
    <t>EJE CENTRAL REDONDO B52 155MM</t>
  </si>
  <si>
    <t>JD311</t>
  </si>
  <si>
    <t>EJE SELLADO CENTRAL 110</t>
  </si>
  <si>
    <t>JD313</t>
  </si>
  <si>
    <t>EJE SELLADO CENTRAL 68MM*127MM</t>
  </si>
  <si>
    <t>JD019</t>
  </si>
  <si>
    <t>EJE SELLADOR CENTRAL 103</t>
  </si>
  <si>
    <t>JD018</t>
  </si>
  <si>
    <t>EJE SELLADOR CENTRAL 108</t>
  </si>
  <si>
    <t>JD020</t>
  </si>
  <si>
    <t>EJE SELLADOR CENTRAL 127</t>
  </si>
  <si>
    <t>JD312</t>
  </si>
  <si>
    <t>EJE SELLADOR CENTRAL 68MM*118MM</t>
  </si>
  <si>
    <t>JD139</t>
  </si>
  <si>
    <t>GUSANILLO PAQ 100 PZS</t>
  </si>
  <si>
    <t>JD250</t>
  </si>
  <si>
    <t>HORQUILLA DELANTERA RIN 20 CON PIVOTE CR</t>
  </si>
  <si>
    <t>JD251</t>
  </si>
  <si>
    <t>HORQUILLA DELANTERA RIN 24 CON PIVOTE CR</t>
  </si>
  <si>
    <t>JD252</t>
  </si>
  <si>
    <t>HORQUILLA DELANTERA RIN 26 CON PIVOTE CR</t>
  </si>
  <si>
    <t>JD002</t>
  </si>
  <si>
    <t>KIT DE FRENO V-BRAKE TRASERO ALUMINIO</t>
  </si>
  <si>
    <t>JD006</t>
  </si>
  <si>
    <t>KIT MANILLAS DE FRENO ALUMUNIO</t>
  </si>
  <si>
    <t>JD541</t>
  </si>
  <si>
    <t>KIT REPARACION FRENO V-BRAKE PAQ 10UN</t>
  </si>
  <si>
    <t>JD116</t>
  </si>
  <si>
    <t>KIT TAZAS DE HORQUILLA</t>
  </si>
  <si>
    <t>JD1163</t>
  </si>
  <si>
    <t>KIT TAZAS HORQUILLA DELANTERO 22.2*30*27</t>
  </si>
  <si>
    <t>JD483</t>
  </si>
  <si>
    <t>LENTE DE CICLISTA</t>
  </si>
  <si>
    <t>JD477</t>
  </si>
  <si>
    <t>MANGUERA EXTENSION PAARA BOMBA GUSANILLO</t>
  </si>
  <si>
    <t>JD205A</t>
  </si>
  <si>
    <t>MANILLA DE CAMBIO ALUMINIO 3S-9S C/GUAYA (SHIMANO)</t>
  </si>
  <si>
    <t>JD607</t>
  </si>
  <si>
    <t>MANILLA DE CAMBIO INTEGRAL 310-8-3 C/GUAYA (SHIMANO)</t>
  </si>
  <si>
    <t>JD608</t>
  </si>
  <si>
    <t>MANILLA DE CAMBIO INTEGRAL 370-9-3 C/GUAYA (SHIMANO)</t>
  </si>
  <si>
    <t>JD085A</t>
  </si>
  <si>
    <t>MANILLA DE CAMBIO INTEGRAL 8S-3S C/GUAYA (SHIMANO)</t>
  </si>
  <si>
    <t>JD610</t>
  </si>
  <si>
    <t>MANILLA DE CAMBIO INTEGRAL EF-500-8-3 C/GUAYA (SHIMANO)</t>
  </si>
  <si>
    <t>JD049</t>
  </si>
  <si>
    <t>MAZANA DELANTERA 10G 36H</t>
  </si>
  <si>
    <t>MAZANA TRASERA 36H-12</t>
  </si>
  <si>
    <t>JD061</t>
  </si>
  <si>
    <t>MINI BOMBA DE MANO</t>
  </si>
  <si>
    <t>JD062</t>
  </si>
  <si>
    <t>MINI BOMBA NO-3298</t>
  </si>
  <si>
    <t>JD232</t>
  </si>
  <si>
    <t>PARRLLA COMPLETO ALUMINIO  CON HERRAMIET</t>
  </si>
  <si>
    <t>JD187</t>
  </si>
  <si>
    <t>PATA 26 PULGADA GUAYA</t>
  </si>
  <si>
    <t>JD222</t>
  </si>
  <si>
    <t>PORTA VASO ALUMINIO NEGRO</t>
  </si>
  <si>
    <t>JD130</t>
  </si>
  <si>
    <t>PORTA VASO TERMO</t>
  </si>
  <si>
    <t>PUÑOS EN BORDE DE ALUMINIO</t>
  </si>
  <si>
    <t>JD385</t>
  </si>
  <si>
    <t>RAYO 14G X 145MM HIERRO RIN 16</t>
  </si>
  <si>
    <t>JD389</t>
  </si>
  <si>
    <t>JD390</t>
  </si>
  <si>
    <t>JD573</t>
  </si>
  <si>
    <t>ROLINERA 6000 KOYO CON GOMA PAQ*10PZ</t>
  </si>
  <si>
    <t>JD574</t>
  </si>
  <si>
    <t>ROLINERA 6002 KOYO CON GOMA PAQ*10PZ</t>
  </si>
  <si>
    <t>JD586</t>
  </si>
  <si>
    <t>TASA TRASERA CON BORDE 1,8MM PAQ 100UN</t>
  </si>
  <si>
    <t>JD127</t>
  </si>
  <si>
    <t>TIMBRE ALUMINIO + BRUJULA</t>
  </si>
  <si>
    <t>TRIPA GUSANILLO / 20*2.125 48MM</t>
  </si>
  <si>
    <t>TRIPA GUSANILLO / 26*2.125 43MM</t>
  </si>
  <si>
    <t>JD083</t>
  </si>
  <si>
    <t>TUBO PARA ASIENTO 25.4*30CM</t>
  </si>
  <si>
    <t>JD202</t>
  </si>
  <si>
    <t>VOLANTE DE NIÑO 520MM*120MM</t>
  </si>
  <si>
    <t>Z2202</t>
  </si>
  <si>
    <t>Z2197B</t>
  </si>
  <si>
    <t>Z2224A</t>
  </si>
  <si>
    <t>Z2224N</t>
  </si>
  <si>
    <t>Z2224R</t>
  </si>
  <si>
    <t>Z2224L</t>
  </si>
  <si>
    <t>Z2196A</t>
  </si>
  <si>
    <t>Z2196N</t>
  </si>
  <si>
    <t>Z2196Y</t>
  </si>
  <si>
    <t>Z235</t>
  </si>
  <si>
    <t>Z2200A</t>
  </si>
  <si>
    <t>Z2200N</t>
  </si>
  <si>
    <t>LLAVERO ZAPATO NEGRO</t>
  </si>
  <si>
    <t>Z2200F</t>
  </si>
  <si>
    <t>Z1369</t>
  </si>
  <si>
    <t>LUZ DE CRUCE LED AZUL CON BLANCO A017-B</t>
  </si>
  <si>
    <t>Z090</t>
  </si>
  <si>
    <t>Z2199A</t>
  </si>
  <si>
    <t>PROTECTOR DE SWICHERA AZUL</t>
  </si>
  <si>
    <t>Z2199N</t>
  </si>
  <si>
    <t>Z2199R</t>
  </si>
  <si>
    <t>PROTECTOR DE SWICHERA ROJO</t>
  </si>
  <si>
    <t>Z1715A</t>
  </si>
  <si>
    <t>Z1311R</t>
  </si>
  <si>
    <t>Z1311L</t>
  </si>
  <si>
    <t>Z534</t>
  </si>
  <si>
    <t>Z136</t>
  </si>
  <si>
    <t>Z1438</t>
  </si>
  <si>
    <t>Z528</t>
  </si>
  <si>
    <t>Z1804</t>
  </si>
  <si>
    <t>Z045</t>
  </si>
  <si>
    <t>Z548</t>
  </si>
  <si>
    <t>Z2147</t>
  </si>
  <si>
    <t>Z1175</t>
  </si>
  <si>
    <t>Z1045</t>
  </si>
  <si>
    <t>Z1495</t>
  </si>
  <si>
    <t xml:space="preserve">HJ COOL </t>
  </si>
  <si>
    <t>Z1258</t>
  </si>
  <si>
    <t>Z1259</t>
  </si>
  <si>
    <t>Z625</t>
  </si>
  <si>
    <t>Z926</t>
  </si>
  <si>
    <t>Z1115</t>
  </si>
  <si>
    <t>Z1029</t>
  </si>
  <si>
    <t>Z177</t>
  </si>
  <si>
    <t>Z296</t>
  </si>
  <si>
    <t>Z086</t>
  </si>
  <si>
    <t>Z085</t>
  </si>
  <si>
    <t>Z609</t>
  </si>
  <si>
    <t>Z570</t>
  </si>
  <si>
    <t>Z1096</t>
  </si>
  <si>
    <t>Z1560</t>
  </si>
  <si>
    <t>Z1133</t>
  </si>
  <si>
    <t>Z313</t>
  </si>
  <si>
    <t>Z2151</t>
  </si>
  <si>
    <t>Z1575</t>
  </si>
  <si>
    <t>Z484</t>
  </si>
  <si>
    <t>JD068</t>
  </si>
  <si>
    <t xml:space="preserve">ASIENTO </t>
  </si>
  <si>
    <t>JD066</t>
  </si>
  <si>
    <t>ASIENTO DS-187</t>
  </si>
  <si>
    <t>JD087</t>
  </si>
  <si>
    <t>CAMBIO TRASERO 21S</t>
  </si>
  <si>
    <t>JD1173B</t>
  </si>
  <si>
    <t>EJE TRASERO DE ALA 105MM NEGRO</t>
  </si>
  <si>
    <t>Z1686</t>
  </si>
  <si>
    <t>Z2208N</t>
  </si>
  <si>
    <t>GOMA DECORATIVA PARA FARO NEGRO</t>
  </si>
  <si>
    <t>Z1729</t>
  </si>
  <si>
    <t>Z1327</t>
  </si>
  <si>
    <t>Z2200R</t>
  </si>
  <si>
    <t>LLAVERO ZAPATO ROJO</t>
  </si>
  <si>
    <t>Z2192A</t>
  </si>
  <si>
    <t>Z2192N</t>
  </si>
  <si>
    <t>Z2191A</t>
  </si>
  <si>
    <t>Z2191N</t>
  </si>
  <si>
    <t>Z2191R</t>
  </si>
  <si>
    <t>Z2192R</t>
  </si>
  <si>
    <t>Z2168Y</t>
  </si>
  <si>
    <t>Z2170Z</t>
  </si>
  <si>
    <t>Z2170N</t>
  </si>
  <si>
    <t>Z2170Y</t>
  </si>
  <si>
    <t>Z2170R</t>
  </si>
  <si>
    <t>Z2172R</t>
  </si>
  <si>
    <t>Z2173A</t>
  </si>
  <si>
    <t>Z2173Z</t>
  </si>
  <si>
    <t>Z2173N</t>
  </si>
  <si>
    <t>Z2173R</t>
  </si>
  <si>
    <t>Z2067R</t>
  </si>
  <si>
    <t>Z1728</t>
  </si>
  <si>
    <t>Z2221</t>
  </si>
  <si>
    <t>SILICON GRIS</t>
  </si>
  <si>
    <t>SK-0351</t>
  </si>
  <si>
    <t>TAPA BUJIA</t>
  </si>
  <si>
    <t>Z2231A</t>
  </si>
  <si>
    <t>Z2231T</t>
  </si>
  <si>
    <t>Z2231L</t>
  </si>
  <si>
    <t>Z1687A</t>
  </si>
  <si>
    <t>TENSOR DE CADENA RACING AZUL</t>
  </si>
  <si>
    <t>Z776</t>
  </si>
  <si>
    <t>TORNILLO DE COLORES PAQ*100PZ</t>
  </si>
  <si>
    <t>Z1774</t>
  </si>
  <si>
    <t>GN125H</t>
  </si>
  <si>
    <t>Z001</t>
  </si>
  <si>
    <t>BANDA FRENO</t>
  </si>
  <si>
    <t>Z1062</t>
  </si>
  <si>
    <t>Z2134</t>
  </si>
  <si>
    <t>Z746</t>
  </si>
  <si>
    <t>Z2132</t>
  </si>
  <si>
    <t>Z1608</t>
  </si>
  <si>
    <t>Z258</t>
  </si>
  <si>
    <t>Z262</t>
  </si>
  <si>
    <t>Z261</t>
  </si>
  <si>
    <t>Z862</t>
  </si>
  <si>
    <t>Z257</t>
  </si>
  <si>
    <t>BOBINA</t>
  </si>
  <si>
    <t>BOMBA DE ACEITE</t>
  </si>
  <si>
    <t>Z016</t>
  </si>
  <si>
    <t>BOMBA DE ACEITE COMPLETO E-H/37T</t>
  </si>
  <si>
    <t>Z1927</t>
  </si>
  <si>
    <t>MD TUCAN110</t>
  </si>
  <si>
    <t>BOMBA DE FRENO DERECHA  8MM</t>
  </si>
  <si>
    <t>Z868</t>
  </si>
  <si>
    <t>BOMBA DE GASOLINA (4 PICOS )</t>
  </si>
  <si>
    <t>BOMBA FRENO DELANTERO</t>
  </si>
  <si>
    <t>BUJE DE HORQUILLA</t>
  </si>
  <si>
    <t>Z545</t>
  </si>
  <si>
    <t>Z149</t>
  </si>
  <si>
    <t>CADENA DE TIEMPO 25H110L</t>
  </si>
  <si>
    <t>SK-0378</t>
  </si>
  <si>
    <t>CADENA REFORZADA 52H*12 DORADA C/ORINC</t>
  </si>
  <si>
    <t>Z1534</t>
  </si>
  <si>
    <t>CALIPE TRASERO</t>
  </si>
  <si>
    <t>Z1010</t>
  </si>
  <si>
    <t>Z2125</t>
  </si>
  <si>
    <t>WE-COBRA</t>
  </si>
  <si>
    <t>Z1068</t>
  </si>
  <si>
    <t>CAMARA</t>
  </si>
  <si>
    <t>Z1786</t>
  </si>
  <si>
    <t>CAMPO EMBOBINADO</t>
  </si>
  <si>
    <t>CARETA DE FARO DELT. AZUL</t>
  </si>
  <si>
    <t>CARETA DE FARO DELT. NARANJA</t>
  </si>
  <si>
    <t>CARETA DE FARO DELT. NEGRO</t>
  </si>
  <si>
    <t>CDI</t>
  </si>
  <si>
    <t>Z510</t>
  </si>
  <si>
    <t>Z1806</t>
  </si>
  <si>
    <t>Z508</t>
  </si>
  <si>
    <t>SK-0063</t>
  </si>
  <si>
    <t>CILINDRO COMPLETO</t>
  </si>
  <si>
    <t>COLITA</t>
  </si>
  <si>
    <t>SK-0069</t>
  </si>
  <si>
    <t>Z2240</t>
  </si>
  <si>
    <t>SK-0073</t>
  </si>
  <si>
    <t>CONTRAPESO DEL CIGUEÑAL</t>
  </si>
  <si>
    <t>Z1089</t>
  </si>
  <si>
    <t>CORONA 45T</t>
  </si>
  <si>
    <t>Z887</t>
  </si>
  <si>
    <t>Z888</t>
  </si>
  <si>
    <t xml:space="preserve">CORREA 856/23 30 </t>
  </si>
  <si>
    <t>SK-0306</t>
  </si>
  <si>
    <t>CORREA 922-22.5</t>
  </si>
  <si>
    <t>CREMALLERA</t>
  </si>
  <si>
    <t>Z043</t>
  </si>
  <si>
    <t>Z696</t>
  </si>
  <si>
    <t>CROCHERA</t>
  </si>
  <si>
    <t>SK-0320</t>
  </si>
  <si>
    <t>CROCHERA  5TORNILLO CON DISCO SIN CAMPAN</t>
  </si>
  <si>
    <t>Z1976</t>
  </si>
  <si>
    <t>Z1974</t>
  </si>
  <si>
    <t xml:space="preserve">DISCO DE FRENO DELT. </t>
  </si>
  <si>
    <t>Z162</t>
  </si>
  <si>
    <t>Z1812</t>
  </si>
  <si>
    <t>Z592</t>
  </si>
  <si>
    <t>Z191</t>
  </si>
  <si>
    <t>Z1411</t>
  </si>
  <si>
    <t>Z1636</t>
  </si>
  <si>
    <t>EMPACADURA COMPLETA</t>
  </si>
  <si>
    <t>SK-0347</t>
  </si>
  <si>
    <t>ENCADENADO TRASERO AZUL</t>
  </si>
  <si>
    <t>SK-0419</t>
  </si>
  <si>
    <t>Z1497</t>
  </si>
  <si>
    <t>SK-0410</t>
  </si>
  <si>
    <t>GUAYA ACELERACION</t>
  </si>
  <si>
    <t>SK-0122</t>
  </si>
  <si>
    <t>SK-0125</t>
  </si>
  <si>
    <t>GUAYA CROCHE</t>
  </si>
  <si>
    <t>Z1617</t>
  </si>
  <si>
    <t>SK-0472</t>
  </si>
  <si>
    <t>INSTALACION</t>
  </si>
  <si>
    <t>Z681</t>
  </si>
  <si>
    <t>KIT DE VIELA</t>
  </si>
  <si>
    <t>SK-0395</t>
  </si>
  <si>
    <t>HORSE 2013</t>
  </si>
  <si>
    <t>Z239</t>
  </si>
  <si>
    <t>Z1634</t>
  </si>
  <si>
    <t>Z253</t>
  </si>
  <si>
    <t>Z1407</t>
  </si>
  <si>
    <t>SK-0252</t>
  </si>
  <si>
    <t>LUCE DE CRUCE VSTROM TRAS. MICA BLANCA</t>
  </si>
  <si>
    <t>VSTROM</t>
  </si>
  <si>
    <t>Z1535</t>
  </si>
  <si>
    <t>Z2020</t>
  </si>
  <si>
    <t>Z929</t>
  </si>
  <si>
    <t>Z1551</t>
  </si>
  <si>
    <t>Z1821</t>
  </si>
  <si>
    <t>Z1236</t>
  </si>
  <si>
    <t>Z1827</t>
  </si>
  <si>
    <t>Z1828</t>
  </si>
  <si>
    <t>Z1744</t>
  </si>
  <si>
    <t>Z2089</t>
  </si>
  <si>
    <t>Z1749</t>
  </si>
  <si>
    <t>Z1748</t>
  </si>
  <si>
    <t>Z565</t>
  </si>
  <si>
    <t>Z1653</t>
  </si>
  <si>
    <t>Z2095</t>
  </si>
  <si>
    <t>Z292</t>
  </si>
  <si>
    <t>Z1631</t>
  </si>
  <si>
    <t>Z417</t>
  </si>
  <si>
    <t>Z2141</t>
  </si>
  <si>
    <t>Z2146</t>
  </si>
  <si>
    <t>Z284</t>
  </si>
  <si>
    <t>SK-0191</t>
  </si>
  <si>
    <t>PROTECTOR DE MOTOR</t>
  </si>
  <si>
    <t>Z252</t>
  </si>
  <si>
    <t>RETROVISOR</t>
  </si>
  <si>
    <t>SK-0461</t>
  </si>
  <si>
    <t>Z099</t>
  </si>
  <si>
    <t>Z1956</t>
  </si>
  <si>
    <t>Z1587</t>
  </si>
  <si>
    <t>SK-0278</t>
  </si>
  <si>
    <t>ROLINERA CIGUEÑAL 6328 PAQ 10PZ</t>
  </si>
  <si>
    <t>Z1596</t>
  </si>
  <si>
    <t>Z446</t>
  </si>
  <si>
    <t>TACOMETRO</t>
  </si>
  <si>
    <t>Z962</t>
  </si>
  <si>
    <t>Z1941</t>
  </si>
  <si>
    <t>TUBO DE ESCAPE</t>
  </si>
  <si>
    <t>SK-0291</t>
  </si>
  <si>
    <t>VALVULA DE ADM.Y ESCAPE</t>
  </si>
  <si>
    <t>SK-0249</t>
  </si>
  <si>
    <t>VALVULA DE TEMPERATURA DE VENTILADOR 85</t>
  </si>
  <si>
    <t>Z009</t>
  </si>
  <si>
    <t>Z012</t>
  </si>
  <si>
    <t>SK-0151</t>
  </si>
  <si>
    <t>Z628</t>
  </si>
  <si>
    <t>REY015</t>
  </si>
  <si>
    <t>REY034</t>
  </si>
  <si>
    <t>BASTON -SUSPENSON HORQUILLA 20 NEGRA</t>
  </si>
  <si>
    <t>JD185</t>
  </si>
  <si>
    <t>PEDALES ALUMINIO 15001-44</t>
  </si>
  <si>
    <t>JD184A</t>
  </si>
  <si>
    <t>PEDALES ALUMINIO 15002-6A</t>
  </si>
  <si>
    <t>JD183A</t>
  </si>
  <si>
    <t>PEDALES ALUMINIO 15004-5</t>
  </si>
  <si>
    <t>JD092</t>
  </si>
  <si>
    <t>PEDALES PLATA</t>
  </si>
  <si>
    <t>JD094</t>
  </si>
  <si>
    <t>JD095</t>
  </si>
  <si>
    <t>CLIENTE:</t>
  </si>
  <si>
    <t xml:space="preserve">LISTA ACTUALIZADA AL </t>
  </si>
  <si>
    <t>RIF:</t>
  </si>
  <si>
    <t>DIRECCION:</t>
  </si>
  <si>
    <t>TELEFONO:</t>
  </si>
  <si>
    <t>ARQUIMEDES FRANCO 0424-3642485 / 0412-3642485 (clientes@motoasiarepuestos.com)</t>
  </si>
  <si>
    <t>CANT.</t>
  </si>
  <si>
    <t>Z2203</t>
  </si>
  <si>
    <t>ADORNO MINION CON LUZ</t>
  </si>
  <si>
    <t>SK-0564</t>
  </si>
  <si>
    <t>CANDADO DE DISCO CROMADA</t>
  </si>
  <si>
    <t>SK-0473</t>
  </si>
  <si>
    <t>LIGA PARA AMARRAR REFORZADA 90CM</t>
  </si>
  <si>
    <t>SK-0523</t>
  </si>
  <si>
    <t>POSAPIE RACING DE RESORTE COLOR SURTIDO</t>
  </si>
  <si>
    <t>Z1311A</t>
  </si>
  <si>
    <t>Z1789</t>
  </si>
  <si>
    <t>SEGURO DE VALVULA (CORTO)</t>
  </si>
  <si>
    <t>Z1788</t>
  </si>
  <si>
    <t>SEGURO DE VALVULA (LARGO)</t>
  </si>
  <si>
    <t>Z2172A</t>
  </si>
  <si>
    <t>Z2172Z</t>
  </si>
  <si>
    <t>Z2172N</t>
  </si>
  <si>
    <t>Z2172Y</t>
  </si>
  <si>
    <t>SK-0237</t>
  </si>
  <si>
    <t>TENSOR DE CADENA UNIVERSAL AZUL</t>
  </si>
  <si>
    <t>SK-0238</t>
  </si>
  <si>
    <t>TENSOR DE CADENA UNIVERSAL NEGRO</t>
  </si>
  <si>
    <t>SK-0240</t>
  </si>
  <si>
    <t>TENSOR DE CADENA UNIVERSAL ROJO</t>
  </si>
  <si>
    <t>Z1731</t>
  </si>
  <si>
    <t>AMORTIGUADOR</t>
  </si>
  <si>
    <t>SK-0380</t>
  </si>
  <si>
    <t>SK-0548</t>
  </si>
  <si>
    <t>Z2086</t>
  </si>
  <si>
    <t>SK-0550</t>
  </si>
  <si>
    <t>SK-0551</t>
  </si>
  <si>
    <t>SK-0008</t>
  </si>
  <si>
    <t>ASIENTO S-EN</t>
  </si>
  <si>
    <t>SK-0552</t>
  </si>
  <si>
    <t>SK-0014</t>
  </si>
  <si>
    <t>BANDA DE FRENO GN</t>
  </si>
  <si>
    <t>Z2245</t>
  </si>
  <si>
    <t>KAVAR TX150</t>
  </si>
  <si>
    <t>Z015</t>
  </si>
  <si>
    <t>Z738</t>
  </si>
  <si>
    <t>SK-0555</t>
  </si>
  <si>
    <t>SK-0554</t>
  </si>
  <si>
    <t>BOMBA DE ACEITE KLR650</t>
  </si>
  <si>
    <t>SK-0022</t>
  </si>
  <si>
    <t>BOMBA DE GASOLINA GY6/150</t>
  </si>
  <si>
    <t>Z2236</t>
  </si>
  <si>
    <t>SK-0412</t>
  </si>
  <si>
    <t>SK-0027</t>
  </si>
  <si>
    <t>SK-0026</t>
  </si>
  <si>
    <t>BUJIA PUNTA IRIDIUM GN/E-OU</t>
  </si>
  <si>
    <t>GN QUTLOOK</t>
  </si>
  <si>
    <t>SK-0028</t>
  </si>
  <si>
    <t>BUJIA PUNTA IRIDIUM GY6150</t>
  </si>
  <si>
    <t>SK-0281</t>
  </si>
  <si>
    <t>SK-0029</t>
  </si>
  <si>
    <t>SPPED200</t>
  </si>
  <si>
    <t>SK-0368</t>
  </si>
  <si>
    <t>CADENA DE ACEITE 25H42L GY6/150M</t>
  </si>
  <si>
    <t>SK-0372</t>
  </si>
  <si>
    <t>CADENA DE ACEITE 25H48L E-OU</t>
  </si>
  <si>
    <t>SK-0377</t>
  </si>
  <si>
    <t>CADENA DE TIEMPO EXECUTIVE 2X3X104</t>
  </si>
  <si>
    <t>SK-0374</t>
  </si>
  <si>
    <t>CADENA DE TIEMPO GN 25H98</t>
  </si>
  <si>
    <t>SK-0032</t>
  </si>
  <si>
    <t>CADENA DE TIEMPO HJ COOL 2X3X100L</t>
  </si>
  <si>
    <t>Z2238</t>
  </si>
  <si>
    <t>CG-150</t>
  </si>
  <si>
    <t>SK-0565</t>
  </si>
  <si>
    <t>CARBURADOR PWK 32 CORTINA PLANA</t>
  </si>
  <si>
    <t>TODOS DE 250CC</t>
  </si>
  <si>
    <t>Z2177</t>
  </si>
  <si>
    <t>Z2178</t>
  </si>
  <si>
    <t>CAUCHO 110/90-16 TL 8LONA MODELO KS1009</t>
  </si>
  <si>
    <t>Z2187</t>
  </si>
  <si>
    <t>Z2197</t>
  </si>
  <si>
    <t>CAUCHO 90/90-18 TT 8LONA MODELO KS1027</t>
  </si>
  <si>
    <t>SK-0566</t>
  </si>
  <si>
    <t>SK-0567</t>
  </si>
  <si>
    <t>SK-0283</t>
  </si>
  <si>
    <t>CDI SUPERSHADOW</t>
  </si>
  <si>
    <t>CIGUEÑAL</t>
  </si>
  <si>
    <t>SK-0054</t>
  </si>
  <si>
    <t>SK-0542</t>
  </si>
  <si>
    <t>TX200 SPPED200</t>
  </si>
  <si>
    <t>SK-0427</t>
  </si>
  <si>
    <t>CIGÜEÑAL GY6150</t>
  </si>
  <si>
    <t>SK-0568</t>
  </si>
  <si>
    <t>CIGÜEÑAL S-EN</t>
  </si>
  <si>
    <t>SK-0059</t>
  </si>
  <si>
    <t>SK-0064</t>
  </si>
  <si>
    <t>SK-0588</t>
  </si>
  <si>
    <t>CILINDRO COMPLETO E-OV E-EX</t>
  </si>
  <si>
    <t>SK-0068</t>
  </si>
  <si>
    <t>CILINDRO COMPLETO GY6150</t>
  </si>
  <si>
    <t>SK-0062</t>
  </si>
  <si>
    <t>CILINDRO COMPLETO S-GN</t>
  </si>
  <si>
    <t>SK-0590</t>
  </si>
  <si>
    <t>CILINTRO COMPLETO HJ SKY HAWK</t>
  </si>
  <si>
    <t xml:space="preserve">HJ SKY HAWK </t>
  </si>
  <si>
    <t>SK-0571</t>
  </si>
  <si>
    <t>SK-0340</t>
  </si>
  <si>
    <t>SK-0341</t>
  </si>
  <si>
    <t>SK-0339</t>
  </si>
  <si>
    <t>Z579</t>
  </si>
  <si>
    <t>Z580</t>
  </si>
  <si>
    <t>Z581</t>
  </si>
  <si>
    <t>SK-0070</t>
  </si>
  <si>
    <t>SK-0390</t>
  </si>
  <si>
    <t>Z2241</t>
  </si>
  <si>
    <t>SK-0543</t>
  </si>
  <si>
    <t>CORREA 669/18/30 GY6-90</t>
  </si>
  <si>
    <t>SK-0303</t>
  </si>
  <si>
    <t>CORREA 835-20-30</t>
  </si>
  <si>
    <t>SK-0300</t>
  </si>
  <si>
    <t>CREMALLERA COMPLETA GY6/150M</t>
  </si>
  <si>
    <t>SK-0573</t>
  </si>
  <si>
    <t xml:space="preserve">WE-XL1 WE-MERU  TUCAN </t>
  </si>
  <si>
    <t>Z808</t>
  </si>
  <si>
    <t>SK-0079</t>
  </si>
  <si>
    <t>SK-0080</t>
  </si>
  <si>
    <t>SK-0082</t>
  </si>
  <si>
    <t>Z1582</t>
  </si>
  <si>
    <t>Z1986</t>
  </si>
  <si>
    <t>SK-0290</t>
  </si>
  <si>
    <t>CUENTA KILOMETRO E-SP</t>
  </si>
  <si>
    <t>SK-0090</t>
  </si>
  <si>
    <t>SK-0544</t>
  </si>
  <si>
    <t>WE-MILAN</t>
  </si>
  <si>
    <t>SK-0313</t>
  </si>
  <si>
    <t>Z1414</t>
  </si>
  <si>
    <t>SK-0510</t>
  </si>
  <si>
    <t>SK-0509</t>
  </si>
  <si>
    <t>SK-0255</t>
  </si>
  <si>
    <t>EMBOBINADO DR 650</t>
  </si>
  <si>
    <t>SK-0563</t>
  </si>
  <si>
    <t>EMBOBINADO E-OU</t>
  </si>
  <si>
    <t>SK-0041</t>
  </si>
  <si>
    <t>EMBOBINADO HJ SKY HAWK 125</t>
  </si>
  <si>
    <t>SK-0042</t>
  </si>
  <si>
    <t>EMBOBINADO KLR 650</t>
  </si>
  <si>
    <t>SK-0541</t>
  </si>
  <si>
    <t>SK-0102</t>
  </si>
  <si>
    <t>ESTOPERA BASTON KLR/BENELLI 43X54X11</t>
  </si>
  <si>
    <t>SK-0425</t>
  </si>
  <si>
    <t>ESTOPERA DE PATA DE CAMBIO KLR</t>
  </si>
  <si>
    <t>SK-0421</t>
  </si>
  <si>
    <t>SK-0104</t>
  </si>
  <si>
    <t>FARO DELANTERO HJ COOL</t>
  </si>
  <si>
    <t>Z2022</t>
  </si>
  <si>
    <t>GUARDA POLVO HORQUILLA DEL. NARANJA</t>
  </si>
  <si>
    <t>GUARDA POLVO HORQUILLA DEL. VERDE</t>
  </si>
  <si>
    <t>SK-0343</t>
  </si>
  <si>
    <t>SK-0344</t>
  </si>
  <si>
    <t>SK-0342</t>
  </si>
  <si>
    <t>SK-0159</t>
  </si>
  <si>
    <t>SK-0575</t>
  </si>
  <si>
    <t>SK-0168</t>
  </si>
  <si>
    <t>MARTILLO CON PASADOR CG 200</t>
  </si>
  <si>
    <t>SK-0382</t>
  </si>
  <si>
    <t>MONOSHOCK E-T200</t>
  </si>
  <si>
    <t>Z005</t>
  </si>
  <si>
    <t>Z1067</t>
  </si>
  <si>
    <t>SK-0178</t>
  </si>
  <si>
    <t>SK-0176</t>
  </si>
  <si>
    <t>SK-0181</t>
  </si>
  <si>
    <t>PILA DE BOMBA GASOLINA VSTROM C/ FILTRO</t>
  </si>
  <si>
    <t>SK-0357</t>
  </si>
  <si>
    <t>SK-0591</t>
  </si>
  <si>
    <t>SK-0580</t>
  </si>
  <si>
    <t>PORTA CORONA HJ COOL</t>
  </si>
  <si>
    <t>SK-0582</t>
  </si>
  <si>
    <t>SK-0581</t>
  </si>
  <si>
    <t>SK-0192</t>
  </si>
  <si>
    <t>Z095</t>
  </si>
  <si>
    <t>SK-0595</t>
  </si>
  <si>
    <t>Z1761</t>
  </si>
  <si>
    <t>Z1271</t>
  </si>
  <si>
    <t>SK-0456</t>
  </si>
  <si>
    <t>SK-0460</t>
  </si>
  <si>
    <t>RIN TRASERO EN</t>
  </si>
  <si>
    <t>ROLINERA CIGUENAL 6207 DELGADA 15MM PAQ*10PZ</t>
  </si>
  <si>
    <t>ROLINERA CIGUENAL 6207 GRUESA 17MM PAQ 10PZ</t>
  </si>
  <si>
    <t>RULERA</t>
  </si>
  <si>
    <t>RULOS PESADO 8PZ 18GM</t>
  </si>
  <si>
    <t>STOP</t>
  </si>
  <si>
    <t>SK-0207</t>
  </si>
  <si>
    <t>SK-0213</t>
  </si>
  <si>
    <t>SPEED 200</t>
  </si>
  <si>
    <t>Z618</t>
  </si>
  <si>
    <t>SK-0230</t>
  </si>
  <si>
    <t>TAPA DE RADIADOR E-OU</t>
  </si>
  <si>
    <t>Z1885</t>
  </si>
  <si>
    <t>WE-BWS</t>
  </si>
  <si>
    <t>SK-0511</t>
  </si>
  <si>
    <t>SK-0241</t>
  </si>
  <si>
    <t>SK-0247</t>
  </si>
  <si>
    <t>SK-0250</t>
  </si>
  <si>
    <t>VALVULA DE TEMPERATURA KLR</t>
  </si>
  <si>
    <t>Z462</t>
  </si>
  <si>
    <t>Z2235S</t>
  </si>
  <si>
    <t>Z2235A</t>
  </si>
  <si>
    <t>Z2235Z</t>
  </si>
  <si>
    <t>Z2235N</t>
  </si>
  <si>
    <t>Z2235R</t>
  </si>
  <si>
    <t>Z2235F</t>
  </si>
  <si>
    <t>Z2235L</t>
  </si>
  <si>
    <t>JD423</t>
  </si>
  <si>
    <t>JD057A</t>
  </si>
  <si>
    <t>BASTON -SUSPENSON HORQUILLA 20 AZUL</t>
  </si>
  <si>
    <t>JD530</t>
  </si>
  <si>
    <t>CASCO BICICLETA AMARILLO S-166L</t>
  </si>
  <si>
    <t>JD529</t>
  </si>
  <si>
    <t>CASCO BICICLETA AMARILLO S-166M</t>
  </si>
  <si>
    <t>JD519</t>
  </si>
  <si>
    <t>CASCO BICICLETA CRIS CON NEGRO S-311L</t>
  </si>
  <si>
    <t>JD536</t>
  </si>
  <si>
    <t>CASCO BICICLETA NEGRO CON AMARI S-311L</t>
  </si>
  <si>
    <t>JD527</t>
  </si>
  <si>
    <t>CASCO BICICLETA NEGRO CON AZUL S-166L</t>
  </si>
  <si>
    <t>JD526</t>
  </si>
  <si>
    <t>CASCO BICICLETA NEGRO CON AZUL S-166M</t>
  </si>
  <si>
    <t>JD525</t>
  </si>
  <si>
    <t>CASCO BICICLETA NEGRO CON AZUL S-166S</t>
  </si>
  <si>
    <t>JD524</t>
  </si>
  <si>
    <t>CASCO BICICLETA NEGRO CON ROJO S-166L</t>
  </si>
  <si>
    <t>JD523</t>
  </si>
  <si>
    <t>CASCO BICICLETA NEGRO CON ROJO S-166M</t>
  </si>
  <si>
    <t>JD535</t>
  </si>
  <si>
    <t>CASCO BICICLETA NEGRO CON ROJO S-311L</t>
  </si>
  <si>
    <t>JD533</t>
  </si>
  <si>
    <t>CASCO BICICLETA NEGRO CON ROSADO S-166M</t>
  </si>
  <si>
    <t>JD520</t>
  </si>
  <si>
    <t>CASCO BICICLETA NEGRO S-166L</t>
  </si>
  <si>
    <t>JD521</t>
  </si>
  <si>
    <t>JD531</t>
  </si>
  <si>
    <t>CASCO BICICLETA NEGRO S-166M</t>
  </si>
  <si>
    <t>JD537</t>
  </si>
  <si>
    <t>CASCO BICICLETA NEGRO S-311L</t>
  </si>
  <si>
    <t>JD517</t>
  </si>
  <si>
    <t>CASCO BICICLETA ROJO CON NEGRO S-311L</t>
  </si>
  <si>
    <t>JD516</t>
  </si>
  <si>
    <t>CASCO BICICLETA ROJO CON NEGRO S-311M</t>
  </si>
  <si>
    <t>JD522</t>
  </si>
  <si>
    <t>CASCO BICICLETA ROJO S-166S</t>
  </si>
  <si>
    <t>JD518</t>
  </si>
  <si>
    <t>CASCO BICILCETA CRIS CON NEGRO S-311M</t>
  </si>
  <si>
    <t>JD515</t>
  </si>
  <si>
    <t>CASCO BICILETA AZUL CON NGRO S-311M</t>
  </si>
  <si>
    <t>JD496</t>
  </si>
  <si>
    <t>CUBRE RAYO DE COLORES 20CM, PAQ 36 UND</t>
  </si>
  <si>
    <t>JD231</t>
  </si>
  <si>
    <t>DISCO DE FRENO SOLO TIPO GIRATORIO</t>
  </si>
  <si>
    <t>JD176A</t>
  </si>
  <si>
    <t>EJE CENTRAL 3T CON TASA Y ROLINERA 147 M</t>
  </si>
  <si>
    <t>JD1175</t>
  </si>
  <si>
    <t>EJE CENTRAL CON TASA Y ROLINERA 5S 14.2C</t>
  </si>
  <si>
    <t>JD434</t>
  </si>
  <si>
    <t>EJE SELLADO CENTRAL 113.5</t>
  </si>
  <si>
    <t>JD435</t>
  </si>
  <si>
    <t>EJE SELLADO CENTRAL 116</t>
  </si>
  <si>
    <t>JD436</t>
  </si>
  <si>
    <t>EJE SELLADO CENTRAL 122</t>
  </si>
  <si>
    <t>JD084</t>
  </si>
  <si>
    <t>KIT CONTROL DE CAMBIOS</t>
  </si>
  <si>
    <t xml:space="preserve">KIT DE FRENO ( U ) ALUMINIO AZUL COMPLETO </t>
  </si>
  <si>
    <t>KIT DE FRENO ( U ) ALUMINIO ROJO COMPLETO</t>
  </si>
  <si>
    <t>JD206</t>
  </si>
  <si>
    <t>MANILLA CAMBIO 3S-10S CON GUAYA ALUMINIO</t>
  </si>
  <si>
    <t>JD208</t>
  </si>
  <si>
    <t>MANILLA CAMBIO MTB PLASTICO CON GUAYA</t>
  </si>
  <si>
    <t>JD329</t>
  </si>
  <si>
    <t>MANZANA DEL-TRA ALUM. ANOD. 36*36H AZUL</t>
  </si>
  <si>
    <t>JD098</t>
  </si>
  <si>
    <t>JD398</t>
  </si>
  <si>
    <t>RAYO 14G x 288 MM HIERRO CROMADO RI</t>
  </si>
  <si>
    <t>JD008</t>
  </si>
  <si>
    <t>TACO FRENO 45MM PAQ*50PZ</t>
  </si>
  <si>
    <t>JD124</t>
  </si>
  <si>
    <t>TRIPA AV / 29*2.125 43MM</t>
  </si>
  <si>
    <t>JD350</t>
  </si>
  <si>
    <t>TUBO BMX 22.2*400MM ALUMINIO AZUL</t>
  </si>
  <si>
    <t>JD560</t>
  </si>
  <si>
    <t>Z1661</t>
  </si>
  <si>
    <t>CASCO TACTICO NEGRO</t>
  </si>
  <si>
    <t>Z1680Z</t>
  </si>
  <si>
    <t>Z2256A</t>
  </si>
  <si>
    <t>KIT JUEGO 5PZAS DE GOMA MANILLA/PATA ARRANQUE/PATA DE CAMBIO AZUL</t>
  </si>
  <si>
    <t>Z2256Z</t>
  </si>
  <si>
    <t>KIT JUEGO 5PZAS DE GOMA MANILLA/PATA ARRANQUE/PATA DE CAMBIO MORADO</t>
  </si>
  <si>
    <t>Z2256N</t>
  </si>
  <si>
    <t>KIT JUEGO 5PZAS DE GOMA MANILLA/PATA ARRANQUE/PATA DE CAMBIO NEGRO</t>
  </si>
  <si>
    <t>Z2256R</t>
  </si>
  <si>
    <t>KIT JUEGO 5PZAS DE GOMA MANILLA/PATA ARRANQUE/PATA DE CAMBIO ROJO</t>
  </si>
  <si>
    <t>Z2256L</t>
  </si>
  <si>
    <t>KIT JUEGO 5PZAS DE GOMA MANILLA/PATA ARRANQUE/PATA DE CAMBIO VERDE</t>
  </si>
  <si>
    <t>Z2256F</t>
  </si>
  <si>
    <t>Z2286A</t>
  </si>
  <si>
    <t>Z2217</t>
  </si>
  <si>
    <t>Z2216</t>
  </si>
  <si>
    <t>MALLA DE ASIENTO XL NEGRO</t>
  </si>
  <si>
    <t>Z2015A</t>
  </si>
  <si>
    <t>MALLA DE ASINTO XL AZUL</t>
  </si>
  <si>
    <t>Z1701</t>
  </si>
  <si>
    <t>PINTURA SPRAY NEGRO BIRLLANTE</t>
  </si>
  <si>
    <t>PINTURA SPRAY NEGRO MATE</t>
  </si>
  <si>
    <t>PINTURA SPRAY TRASPARENTE BRILLANTE</t>
  </si>
  <si>
    <t>Z2198A</t>
  </si>
  <si>
    <t>PIPA DE BUJIA RANCING AZUL</t>
  </si>
  <si>
    <t>Z2198Z</t>
  </si>
  <si>
    <t>PIPA DE BUJIA RANCING MORADO</t>
  </si>
  <si>
    <t>Z2198R</t>
  </si>
  <si>
    <t>PIPA DE BUJIA RANCING ROJO</t>
  </si>
  <si>
    <t>Z2190N</t>
  </si>
  <si>
    <t>Z2277A</t>
  </si>
  <si>
    <t>Z2277Z</t>
  </si>
  <si>
    <t>Z2277R</t>
  </si>
  <si>
    <t>Z2277F</t>
  </si>
  <si>
    <t>Z1693</t>
  </si>
  <si>
    <t>Z1695A</t>
  </si>
  <si>
    <t>Z1695M</t>
  </si>
  <si>
    <t>Z1695R</t>
  </si>
  <si>
    <t>Z1695L</t>
  </si>
  <si>
    <t>Z1713</t>
  </si>
  <si>
    <t>SPRAY FORMULA MECANICA ACEITE</t>
  </si>
  <si>
    <t>Z1424</t>
  </si>
  <si>
    <t>Z1950N</t>
  </si>
  <si>
    <t>Z1950R</t>
  </si>
  <si>
    <t>Z1770</t>
  </si>
  <si>
    <t>Z003</t>
  </si>
  <si>
    <t>Z352</t>
  </si>
  <si>
    <t>ARRANQUE DE MOTOR CG-200 E-T200</t>
  </si>
  <si>
    <t>CG-200 TX200</t>
  </si>
  <si>
    <t>BANDA DE FRENO CG-150</t>
  </si>
  <si>
    <t>Z991</t>
  </si>
  <si>
    <t>Z1081</t>
  </si>
  <si>
    <t>Z1082</t>
  </si>
  <si>
    <t>Z736</t>
  </si>
  <si>
    <t>Z2099</t>
  </si>
  <si>
    <t>Z871</t>
  </si>
  <si>
    <t>Z539</t>
  </si>
  <si>
    <t>Z2155</t>
  </si>
  <si>
    <t>CADENA REFORZADA 428H128L DORADA</t>
  </si>
  <si>
    <t>Z873</t>
  </si>
  <si>
    <t>Z1168</t>
  </si>
  <si>
    <t>CAMPANA DE CROCHE 70T</t>
  </si>
  <si>
    <t>Z138</t>
  </si>
  <si>
    <t>Z2239</t>
  </si>
  <si>
    <t>CAUCHO 100/90-18 TL 8LONA MODELO KS2118</t>
  </si>
  <si>
    <t>CAUCHO 90/90-17 TL 8LONA MODELO KS1115</t>
  </si>
  <si>
    <t>CDI C/LIMITADOR RANCING CG-150</t>
  </si>
  <si>
    <t>Z1241</t>
  </si>
  <si>
    <t>CIGUEÑAL CG-150</t>
  </si>
  <si>
    <t>Z506</t>
  </si>
  <si>
    <t>CILINDRO COMPLETO  CG-150</t>
  </si>
  <si>
    <t>Z1191</t>
  </si>
  <si>
    <t>CREMAYERA COMPLETO CG-150</t>
  </si>
  <si>
    <t>CREMAYERA COMPLETO CG-200</t>
  </si>
  <si>
    <t>Z171</t>
  </si>
  <si>
    <t>Z520</t>
  </si>
  <si>
    <t>Z897</t>
  </si>
  <si>
    <t>Z1466</t>
  </si>
  <si>
    <t>Z1830</t>
  </si>
  <si>
    <t>GY6/90</t>
  </si>
  <si>
    <t>Z052</t>
  </si>
  <si>
    <t>Z587</t>
  </si>
  <si>
    <t>DICO DE CROCHE CG-150</t>
  </si>
  <si>
    <t>EMBOBINADO COBRE CG-150</t>
  </si>
  <si>
    <t>ESTOPERRA DE MOTOR COMPLETO CG-150</t>
  </si>
  <si>
    <t>Z1612R</t>
  </si>
  <si>
    <t>Z1612N</t>
  </si>
  <si>
    <t>Z906</t>
  </si>
  <si>
    <t>Z994</t>
  </si>
  <si>
    <t>Z049</t>
  </si>
  <si>
    <t>12</t>
  </si>
  <si>
    <t>Z1077</t>
  </si>
  <si>
    <t>Z1267</t>
  </si>
  <si>
    <t>MANDO COMPLETO</t>
  </si>
  <si>
    <t>Z1059</t>
  </si>
  <si>
    <t>Z182</t>
  </si>
  <si>
    <t>Z422</t>
  </si>
  <si>
    <t>Z185</t>
  </si>
  <si>
    <t>Z931</t>
  </si>
  <si>
    <t>Z2117</t>
  </si>
  <si>
    <t>Z1922</t>
  </si>
  <si>
    <t>Z1921</t>
  </si>
  <si>
    <t>Z573</t>
  </si>
  <si>
    <t>Z1743</t>
  </si>
  <si>
    <t>MARTILLO CON PASADO (CUCHARA ) CG-150</t>
  </si>
  <si>
    <t>Z2243</t>
  </si>
  <si>
    <t>Z2269H</t>
  </si>
  <si>
    <t>Z2269A</t>
  </si>
  <si>
    <t>Z2269Z</t>
  </si>
  <si>
    <t>Z2269N</t>
  </si>
  <si>
    <t>Z2269R</t>
  </si>
  <si>
    <t>Z2269F</t>
  </si>
  <si>
    <t>Z2269L</t>
  </si>
  <si>
    <t>Z427</t>
  </si>
  <si>
    <t>Z088</t>
  </si>
  <si>
    <t>PASTILLA FRENO DELANTERA  CG-150</t>
  </si>
  <si>
    <t>Z1881</t>
  </si>
  <si>
    <t>Z082</t>
  </si>
  <si>
    <t>Z1288</t>
  </si>
  <si>
    <t>Z1110</t>
  </si>
  <si>
    <t>PISTON C/ANILLO STD CG-150</t>
  </si>
  <si>
    <t>Z706</t>
  </si>
  <si>
    <t>Z710</t>
  </si>
  <si>
    <t>Z1041</t>
  </si>
  <si>
    <t>Z442</t>
  </si>
  <si>
    <t>Z952</t>
  </si>
  <si>
    <t>REGULADOR CG-150</t>
  </si>
  <si>
    <t>Z1957</t>
  </si>
  <si>
    <t>Z1966</t>
  </si>
  <si>
    <t>Z1269</t>
  </si>
  <si>
    <t>2</t>
  </si>
  <si>
    <t>Z1763</t>
  </si>
  <si>
    <t>Z100</t>
  </si>
  <si>
    <t>Z957</t>
  </si>
  <si>
    <t>Z2152</t>
  </si>
  <si>
    <t>Z2000</t>
  </si>
  <si>
    <t>Z1577</t>
  </si>
  <si>
    <t>Z1886</t>
  </si>
  <si>
    <t>VALVULA DE ADM.Y ESCAPE CG-150</t>
  </si>
  <si>
    <t>VENTAS SOLO DE CONTADO - TASA BCV / PEDIDO MINIMO $ 500</t>
  </si>
  <si>
    <t>MONTO MÍNIMO 500$</t>
  </si>
  <si>
    <t>PRECIO BCV</t>
  </si>
  <si>
    <t>PRECIO ESPECIAL A CONSULTAR</t>
  </si>
  <si>
    <t>PRECIO ESPECIAL</t>
  </si>
  <si>
    <t>Z2280</t>
  </si>
  <si>
    <t>QUTLOOK</t>
  </si>
  <si>
    <t>Z2264</t>
  </si>
  <si>
    <t>Z2260</t>
  </si>
  <si>
    <t>Z2259</t>
  </si>
  <si>
    <t>Z2258</t>
  </si>
  <si>
    <t>Z2265</t>
  </si>
  <si>
    <t>Z2263</t>
  </si>
  <si>
    <t>Z2257</t>
  </si>
  <si>
    <t>Z2262</t>
  </si>
  <si>
    <t>Z2261</t>
  </si>
  <si>
    <t>Z2266</t>
  </si>
  <si>
    <t>Z2282A</t>
  </si>
  <si>
    <t>Z2282Z</t>
  </si>
  <si>
    <t>Z2282N</t>
  </si>
  <si>
    <t>Z2282R</t>
  </si>
  <si>
    <t>Z2282F</t>
  </si>
  <si>
    <t>Z2255F</t>
  </si>
  <si>
    <t>Z2300R</t>
  </si>
  <si>
    <t>Z2300A</t>
  </si>
  <si>
    <t>Z2300N</t>
  </si>
  <si>
    <t>Z2230</t>
  </si>
  <si>
    <t>Z2286Q</t>
  </si>
  <si>
    <t>KIT PROTECTOR DE MOTOR PLASTICO PROTAPER AZUL CLARO</t>
  </si>
  <si>
    <t>Z2286Z</t>
  </si>
  <si>
    <t>KIT PROTECTOR DE MOTOR PLASTICO PROTAPER MORADO</t>
  </si>
  <si>
    <t>Z2286N</t>
  </si>
  <si>
    <t>KIT PROTECTOR DE MOTOR PLASTICO PROTAPER NEGRO</t>
  </si>
  <si>
    <t>Z2286F</t>
  </si>
  <si>
    <t>KIT PROTECTOR DE MOTOR PLASTICO PROTAPER ROSADO</t>
  </si>
  <si>
    <t>Z1692L</t>
  </si>
  <si>
    <t>LLAVERO RECORDATORIO 1,5M VERDE</t>
  </si>
  <si>
    <t>Z1688B</t>
  </si>
  <si>
    <t>LUZ DE MODULARES BLANCO PAQ*20PZ</t>
  </si>
  <si>
    <t>Z1732</t>
  </si>
  <si>
    <t>MINI FAROS LED C/ INTERUPTOR PAR</t>
  </si>
  <si>
    <t>Z2187A</t>
  </si>
  <si>
    <t>PORTA PLACA PLASTICOS AZUL</t>
  </si>
  <si>
    <t>Z2187N</t>
  </si>
  <si>
    <t>PORTA PLACA PLASTICOS NEGRO</t>
  </si>
  <si>
    <t>Z2187R</t>
  </si>
  <si>
    <t>PORTA PLACA PLASTICOS ROJO</t>
  </si>
  <si>
    <t>Z2168A</t>
  </si>
  <si>
    <t>Z2168N</t>
  </si>
  <si>
    <t>Z2168R</t>
  </si>
  <si>
    <t>Z2170A</t>
  </si>
  <si>
    <t>PROTECTOR CAIDA JY-1005 AZUL</t>
  </si>
  <si>
    <t>Z2281A</t>
  </si>
  <si>
    <t>Z2281B</t>
  </si>
  <si>
    <t>Z2281Z</t>
  </si>
  <si>
    <t>Z2281N</t>
  </si>
  <si>
    <t>Z2281R</t>
  </si>
  <si>
    <t>Z2281F</t>
  </si>
  <si>
    <t>Z2281L</t>
  </si>
  <si>
    <t>Z2231R</t>
  </si>
  <si>
    <t>Z1982</t>
  </si>
  <si>
    <t>Z600</t>
  </si>
  <si>
    <t>Z1280</t>
  </si>
  <si>
    <t>Z424</t>
  </si>
  <si>
    <t>Z1078</t>
  </si>
  <si>
    <t>Z1083</t>
  </si>
  <si>
    <t>Z1097</t>
  </si>
  <si>
    <t>Z1092</t>
  </si>
  <si>
    <t>Z1900</t>
  </si>
  <si>
    <t>Z286</t>
  </si>
  <si>
    <t>Z075</t>
  </si>
  <si>
    <t>Z333</t>
  </si>
  <si>
    <t>Z349</t>
  </si>
  <si>
    <t>Z890</t>
  </si>
  <si>
    <t>Z172</t>
  </si>
  <si>
    <t>Z042</t>
  </si>
  <si>
    <t>Z1863</t>
  </si>
  <si>
    <t>EMPAC. BAQUELITA CARBU. PAQ*100PZ CG150</t>
  </si>
  <si>
    <t>Z1254</t>
  </si>
  <si>
    <t>Z921</t>
  </si>
  <si>
    <t>Z174</t>
  </si>
  <si>
    <t>Z087</t>
  </si>
  <si>
    <t>Z685</t>
  </si>
  <si>
    <t>Z341</t>
  </si>
  <si>
    <t>Z1255</t>
  </si>
  <si>
    <t>Z574</t>
  </si>
  <si>
    <t>Z686</t>
  </si>
  <si>
    <t>Z2248</t>
  </si>
  <si>
    <t>BUJIA  PUNTA IRIDIUM  CG-150</t>
  </si>
  <si>
    <t>Z827</t>
  </si>
  <si>
    <t>Z1750</t>
  </si>
  <si>
    <t>Z1645</t>
  </si>
  <si>
    <t>Z1971</t>
  </si>
  <si>
    <t>Z1648</t>
  </si>
  <si>
    <t>Z1590</t>
  </si>
  <si>
    <t>Z1646</t>
  </si>
  <si>
    <t>Z1747</t>
  </si>
  <si>
    <t>Z1607</t>
  </si>
  <si>
    <t>Z1760</t>
  </si>
  <si>
    <t>Z1576</t>
  </si>
  <si>
    <t>SK-0203</t>
  </si>
  <si>
    <t>RULOS LIVIANOS EXCUTIVE 250</t>
  </si>
  <si>
    <t>Z893</t>
  </si>
  <si>
    <t>Z884</t>
  </si>
  <si>
    <t>Z886</t>
  </si>
  <si>
    <t>Z889</t>
  </si>
  <si>
    <t>Z898</t>
  </si>
  <si>
    <t>Z353</t>
  </si>
  <si>
    <t>Z1632</t>
  </si>
  <si>
    <t>Z421</t>
  </si>
  <si>
    <t>Z632</t>
  </si>
  <si>
    <t>Z145</t>
  </si>
  <si>
    <t>Z198</t>
  </si>
  <si>
    <t>Z238</t>
  </si>
  <si>
    <t>Z067</t>
  </si>
  <si>
    <t>Z293</t>
  </si>
  <si>
    <t>Z1853</t>
  </si>
  <si>
    <t>Z1448</t>
  </si>
  <si>
    <t>Z1431</t>
  </si>
  <si>
    <t>Z1446</t>
  </si>
  <si>
    <t xml:space="preserve">BOMBA DE ACEITE </t>
  </si>
  <si>
    <t xml:space="preserve">BOMBA DE FRENO DELANTERO </t>
  </si>
  <si>
    <t xml:space="preserve">BUJE HORQUILLA </t>
  </si>
  <si>
    <t xml:space="preserve">CAMARA COMPLETO </t>
  </si>
  <si>
    <t xml:space="preserve">CDI C/LIMITADOR RACING </t>
  </si>
  <si>
    <t xml:space="preserve">CILINDRO COMPLETO </t>
  </si>
  <si>
    <t xml:space="preserve">COCHINITO (AUTOMATICO) </t>
  </si>
  <si>
    <t xml:space="preserve">COLA TRAS.  AZUL COMPLETO </t>
  </si>
  <si>
    <t xml:space="preserve">COLA TRAS.  NEGRO COMPLETO </t>
  </si>
  <si>
    <t xml:space="preserve">COLA TRAS.  ROJO COMPLETO </t>
  </si>
  <si>
    <t xml:space="preserve">CORNETA </t>
  </si>
  <si>
    <t xml:space="preserve">DISCO FRENO DELANTERO  </t>
  </si>
  <si>
    <t xml:space="preserve">EMBOBINADO COBRE </t>
  </si>
  <si>
    <t xml:space="preserve">PASTILLA FRENO DELANTERA </t>
  </si>
  <si>
    <t>Z290</t>
  </si>
  <si>
    <t xml:space="preserve">PISTON C/ANILLO STD </t>
  </si>
  <si>
    <t xml:space="preserve">RIN DELANTERO </t>
  </si>
  <si>
    <t xml:space="preserve">RIN TRASERO </t>
  </si>
  <si>
    <t xml:space="preserve">VALVULA DE ADM.Y ESCAPE </t>
  </si>
  <si>
    <t xml:space="preserve">AMORTIGUADOR </t>
  </si>
  <si>
    <t>ARRANQUE DE MOTOR CG-150/</t>
  </si>
  <si>
    <t>Z007</t>
  </si>
  <si>
    <t>SK-0489</t>
  </si>
  <si>
    <t>BARRA POSAPIE E-H1</t>
  </si>
  <si>
    <t>Z358</t>
  </si>
  <si>
    <t>Z641</t>
  </si>
  <si>
    <t>Z1016</t>
  </si>
  <si>
    <t>Z1768</t>
  </si>
  <si>
    <t>Z1769</t>
  </si>
  <si>
    <t>Z155</t>
  </si>
  <si>
    <t>Z1624</t>
  </si>
  <si>
    <t>Z173</t>
  </si>
  <si>
    <t>Z575</t>
  </si>
  <si>
    <t>Z214</t>
  </si>
  <si>
    <t>Z1256</t>
  </si>
  <si>
    <t>Z076</t>
  </si>
  <si>
    <t>SK-0512</t>
  </si>
  <si>
    <t>Z739</t>
  </si>
  <si>
    <t>Z2268</t>
  </si>
  <si>
    <t>Z190</t>
  </si>
  <si>
    <t>SK-03183</t>
  </si>
  <si>
    <t>Z2042</t>
  </si>
  <si>
    <t>Z114</t>
  </si>
  <si>
    <t>Z203</t>
  </si>
  <si>
    <t>Z068</t>
  </si>
  <si>
    <t>Z938</t>
  </si>
  <si>
    <t>SK-0387</t>
  </si>
  <si>
    <t>MARTRILLO SUPERIOR E-H2013 / E-T200</t>
  </si>
  <si>
    <t>HORSE 2013 TX200</t>
  </si>
  <si>
    <t>Z2165</t>
  </si>
  <si>
    <t>SK-0133</t>
  </si>
  <si>
    <t>GUAYA CROCHE KLR 650</t>
  </si>
  <si>
    <t>Z828</t>
  </si>
  <si>
    <t>Z1751</t>
  </si>
  <si>
    <t>SK-0484</t>
  </si>
  <si>
    <t>BANDA DE CROCHERA DE GY6150-M</t>
  </si>
  <si>
    <t>SK-0065</t>
  </si>
  <si>
    <t>CILINDRO COMPLETO GY6150-M</t>
  </si>
  <si>
    <t>SK-0307</t>
  </si>
  <si>
    <t>CORREA 828-20.1-30 GY6150-M</t>
  </si>
  <si>
    <t>Z1984</t>
  </si>
  <si>
    <t>SK-0277</t>
  </si>
  <si>
    <t>ROLINERA CIGUENAL GY6150-M 63/22 PQ 10PZ</t>
  </si>
  <si>
    <t>Z553</t>
  </si>
  <si>
    <t>Z531</t>
  </si>
  <si>
    <t>Z606</t>
  </si>
  <si>
    <t>Z2159</t>
  </si>
  <si>
    <t xml:space="preserve">EMBOBINADO NEW </t>
  </si>
  <si>
    <t>Z1899</t>
  </si>
  <si>
    <t xml:space="preserve">REGULADOR NEW </t>
  </si>
  <si>
    <t>Z1898</t>
  </si>
  <si>
    <t>SK-0193</t>
  </si>
  <si>
    <t>REGULADOR DE CORRIENTE E-NEW OV</t>
  </si>
  <si>
    <t>Z347</t>
  </si>
  <si>
    <t>SK-0418</t>
  </si>
  <si>
    <t>FLOTANTE DE TANQUE E-OU</t>
  </si>
  <si>
    <t>SK-0204</t>
  </si>
  <si>
    <t>RULOS E-OU LIVIANO 12GM</t>
  </si>
  <si>
    <t>Z591</t>
  </si>
  <si>
    <t>Z204</t>
  </si>
  <si>
    <t>Z2078N</t>
  </si>
  <si>
    <t>Z792</t>
  </si>
  <si>
    <t>Z1167</t>
  </si>
  <si>
    <t>Z006</t>
  </si>
  <si>
    <t>Z2198</t>
  </si>
  <si>
    <t>CAUCHO 90/90-18 TT 8 LONA MODELO KS1055</t>
  </si>
  <si>
    <t>Z1283</t>
  </si>
  <si>
    <t>Z1557</t>
  </si>
  <si>
    <t>Z1432</t>
  </si>
  <si>
    <t>S-E125</t>
  </si>
  <si>
    <t>Z1040</t>
  </si>
  <si>
    <t>Z605</t>
  </si>
  <si>
    <t>Z1896</t>
  </si>
  <si>
    <t>Z1903</t>
  </si>
  <si>
    <t>Z854</t>
  </si>
  <si>
    <t>Z1433</t>
  </si>
  <si>
    <t>Z595</t>
  </si>
  <si>
    <t>Z785</t>
  </si>
  <si>
    <t>Z670</t>
  </si>
  <si>
    <t>Z237</t>
  </si>
  <si>
    <t>Z254</t>
  </si>
  <si>
    <t>Z858</t>
  </si>
  <si>
    <t>Z711</t>
  </si>
  <si>
    <t>Z741</t>
  </si>
  <si>
    <t>Z588</t>
  </si>
  <si>
    <t>Z644</t>
  </si>
  <si>
    <t>Z202</t>
  </si>
  <si>
    <t>SK-0471</t>
  </si>
  <si>
    <t>Z1294</t>
  </si>
  <si>
    <t>Z753</t>
  </si>
  <si>
    <t>Z1619</t>
  </si>
  <si>
    <t>Z1973</t>
  </si>
  <si>
    <t>Z1742</t>
  </si>
  <si>
    <t>Z1905</t>
  </si>
  <si>
    <t>Z1615</t>
  </si>
  <si>
    <t>Z2235B</t>
  </si>
  <si>
    <t>Z280</t>
  </si>
  <si>
    <t>Z1822</t>
  </si>
  <si>
    <t>WE-D</t>
  </si>
  <si>
    <t>Z1814</t>
  </si>
  <si>
    <t>Z1178</t>
  </si>
  <si>
    <t>Z1565</t>
  </si>
  <si>
    <t>Z1854</t>
  </si>
  <si>
    <t>Z1813</t>
  </si>
  <si>
    <t>JD592</t>
  </si>
  <si>
    <t>ADORNO PARA PUÑO TIPO CINTA DE LAZO PAR</t>
  </si>
  <si>
    <t>JD582</t>
  </si>
  <si>
    <t>ARO DOBLE PARED 14G*36H RIN 29</t>
  </si>
  <si>
    <t>JD168</t>
  </si>
  <si>
    <t>CANDADO ALUMINIO</t>
  </si>
  <si>
    <t>JD440</t>
  </si>
  <si>
    <t>CAUCHO 26*2.125 HUELLA FLAMA</t>
  </si>
  <si>
    <t>JD546</t>
  </si>
  <si>
    <t>CAUCHO CZ-115 20*2.125 BORDE ROJO</t>
  </si>
  <si>
    <t>JD549</t>
  </si>
  <si>
    <t>CAUCHO CZ-115 26*2.125  BORDE ROJO</t>
  </si>
  <si>
    <t>JD375</t>
  </si>
  <si>
    <t>CREMALLERA 60MM ALUMINIO ANODIZADO AZUL</t>
  </si>
  <si>
    <t>JD490</t>
  </si>
  <si>
    <t>PICA CADENA BICICLETA</t>
  </si>
  <si>
    <t>JD365</t>
  </si>
  <si>
    <t>PORTECIA 22.2*50MM  HIERO CROMADO</t>
  </si>
  <si>
    <t>JD119</t>
  </si>
  <si>
    <t>POSAPIES 25*80mm PEQ PAR</t>
  </si>
  <si>
    <t>JD117</t>
  </si>
  <si>
    <t>POSAPIES(ABS)38*110 MED PAR</t>
  </si>
  <si>
    <t>JD194</t>
  </si>
  <si>
    <t xml:space="preserve">REFLECTANTE PAQ50 UNIDA </t>
  </si>
  <si>
    <r>
      <t xml:space="preserve">5% DE DESCUENTO A PARTIR DE $500  / 10% DE DESCUENTO A PARTIR DE $1000  / 15% DE DESCUENTO DE $3000 EN ADELANTE </t>
    </r>
    <r>
      <rPr>
        <b/>
        <u/>
        <sz val="14"/>
        <color indexed="10"/>
        <rFont val="Arial Black"/>
        <family val="2"/>
      </rPr>
      <t>(SOLO DIVISAS)</t>
    </r>
  </si>
  <si>
    <t>Z1829</t>
  </si>
  <si>
    <t>Z2213</t>
  </si>
  <si>
    <t>Z2305A</t>
  </si>
  <si>
    <t>BARRA ESTABILIZADORA 450MM AZUL</t>
  </si>
  <si>
    <t>Z2305B</t>
  </si>
  <si>
    <t>BARRA ESTABILIZADORA 450MM BLANCO</t>
  </si>
  <si>
    <t>Z2305Z</t>
  </si>
  <si>
    <t>BARRA ESTABILIZADORA 450MM MORADA</t>
  </si>
  <si>
    <t>Z2305N</t>
  </si>
  <si>
    <t>BARRA ESTABILIZADORA 450MM NEGRO</t>
  </si>
  <si>
    <t>Z2305R</t>
  </si>
  <si>
    <t>BARRA ESTABILIZADORA 450MM ROJO</t>
  </si>
  <si>
    <t>Z127</t>
  </si>
  <si>
    <t>BOMBILLO DE CRUCE UNIVERSAL CAJITA*10PZ</t>
  </si>
  <si>
    <t>Z2293L</t>
  </si>
  <si>
    <t>CASCOS 268# NEGRO-AMARILLO TALLA L</t>
  </si>
  <si>
    <t>Z2293XL</t>
  </si>
  <si>
    <t>CASCOS 268# NEGRO-AMARILLO TALLA XL</t>
  </si>
  <si>
    <t>Z2292L</t>
  </si>
  <si>
    <t>CASCOS 268# NEGRO-AZUL TALLA L</t>
  </si>
  <si>
    <t>Z2292XL</t>
  </si>
  <si>
    <t>CASCOS 268# NEGRO-AZUL TALLA XL</t>
  </si>
  <si>
    <t>Z2291L</t>
  </si>
  <si>
    <t>CASCOS 268# NEGRO-ROJO TALLA L</t>
  </si>
  <si>
    <t>Z2291XL</t>
  </si>
  <si>
    <t>CASCOS 268# NEGRO-ROJO TALLA XL</t>
  </si>
  <si>
    <t>Z2279</t>
  </si>
  <si>
    <t>CORREA 835-20-30 CLASE A</t>
  </si>
  <si>
    <t>Z2278</t>
  </si>
  <si>
    <t>CORREA 842-20-30 CLASE A</t>
  </si>
  <si>
    <t>Z1680F</t>
  </si>
  <si>
    <t>Z1680A</t>
  </si>
  <si>
    <t>Z1680B</t>
  </si>
  <si>
    <t>Z2196R</t>
  </si>
  <si>
    <t>KIT BOMB CROCHE HIDRAULICO RACING ROJO</t>
  </si>
  <si>
    <t>Z2186Z</t>
  </si>
  <si>
    <t>PORTA PLACA ALUMINIO COLOR MORADO</t>
  </si>
  <si>
    <t>Z2186R</t>
  </si>
  <si>
    <t>Z2186F</t>
  </si>
  <si>
    <t>Z2186L</t>
  </si>
  <si>
    <t>Z2076</t>
  </si>
  <si>
    <t>Z2077</t>
  </si>
  <si>
    <t>Z1219</t>
  </si>
  <si>
    <t>Z1243</t>
  </si>
  <si>
    <t>Z948</t>
  </si>
  <si>
    <t>Z1091</t>
  </si>
  <si>
    <t>AX100</t>
  </si>
  <si>
    <t>Z1408</t>
  </si>
  <si>
    <t>Z1580</t>
  </si>
  <si>
    <t>Z2110</t>
  </si>
  <si>
    <t>CG150</t>
  </si>
  <si>
    <t>Z728</t>
  </si>
  <si>
    <t>Z1559</t>
  </si>
  <si>
    <t>Z093</t>
  </si>
  <si>
    <t>Z188</t>
  </si>
  <si>
    <t>Z2131</t>
  </si>
  <si>
    <t xml:space="preserve">EK OWEN </t>
  </si>
  <si>
    <t>Z1765</t>
  </si>
  <si>
    <t>Z1223</t>
  </si>
  <si>
    <t>GN-125H</t>
  </si>
  <si>
    <t>Z582</t>
  </si>
  <si>
    <t>Z004</t>
  </si>
  <si>
    <t>Z126</t>
  </si>
  <si>
    <t>Z147</t>
  </si>
  <si>
    <t>Z142</t>
  </si>
  <si>
    <t>Z1020</t>
  </si>
  <si>
    <t>Z130</t>
  </si>
  <si>
    <t>Z031</t>
  </si>
  <si>
    <t>Z555</t>
  </si>
  <si>
    <t>Z1018</t>
  </si>
  <si>
    <t>CARETA DE FARO E-H1 AZUL</t>
  </si>
  <si>
    <t>Z1805</t>
  </si>
  <si>
    <t>Z2162</t>
  </si>
  <si>
    <t>EJE DE BURRO E-H1</t>
  </si>
  <si>
    <t>Z063</t>
  </si>
  <si>
    <t>Z1260</t>
  </si>
  <si>
    <t>Z2296</t>
  </si>
  <si>
    <t>Z733</t>
  </si>
  <si>
    <t>Z010</t>
  </si>
  <si>
    <t>Z857</t>
  </si>
  <si>
    <t xml:space="preserve">HORSE 1 </t>
  </si>
  <si>
    <t>Z028</t>
  </si>
  <si>
    <t>Z030</t>
  </si>
  <si>
    <t>Z435</t>
  </si>
  <si>
    <t>Z1054</t>
  </si>
  <si>
    <t>LUZ ALTA LED C6-H4 PAR</t>
  </si>
  <si>
    <t>Z1031</t>
  </si>
  <si>
    <t xml:space="preserve">MATRIX SPEED </t>
  </si>
  <si>
    <t>Z549</t>
  </si>
  <si>
    <t>OUTLOOK150</t>
  </si>
  <si>
    <t>Z1262</t>
  </si>
  <si>
    <t>Z441</t>
  </si>
  <si>
    <t>Z1284</t>
  </si>
  <si>
    <t>Z1938</t>
  </si>
  <si>
    <t>Z687</t>
  </si>
  <si>
    <t>SIN ESPICHE 350ML REY</t>
  </si>
  <si>
    <t>Z1249</t>
  </si>
  <si>
    <t>Z1250</t>
  </si>
  <si>
    <t>Z650</t>
  </si>
  <si>
    <t>Z626</t>
  </si>
  <si>
    <t>Z691</t>
  </si>
  <si>
    <t>Z703</t>
  </si>
  <si>
    <t>Z514</t>
  </si>
  <si>
    <t>Z2205</t>
  </si>
  <si>
    <t>CIGUEÑAL COMPLETA MOD VIEJO E-T200</t>
  </si>
  <si>
    <t>Z585</t>
  </si>
  <si>
    <t>Z125</t>
  </si>
  <si>
    <t>Z509</t>
  </si>
  <si>
    <t>Z901</t>
  </si>
  <si>
    <t>Z1307A</t>
  </si>
  <si>
    <t>GUARDA POLVO HORQUILLA DEL. AZUL</t>
  </si>
  <si>
    <t>Z1210</t>
  </si>
  <si>
    <t>Z1211</t>
  </si>
  <si>
    <t>Z1209</t>
  </si>
  <si>
    <t>Z447</t>
  </si>
  <si>
    <t>Z1651</t>
  </si>
  <si>
    <t xml:space="preserve">WE-150 </t>
  </si>
  <si>
    <t>Z2024</t>
  </si>
  <si>
    <t>Z144</t>
  </si>
  <si>
    <t>Z2219</t>
  </si>
  <si>
    <t>Z1612A</t>
  </si>
  <si>
    <t>Z2149</t>
  </si>
  <si>
    <t>Z1014</t>
  </si>
  <si>
    <t>MONOSHOCT WE-200</t>
  </si>
  <si>
    <t>Z2148</t>
  </si>
  <si>
    <t>Z1423</t>
  </si>
  <si>
    <t>MONOSHOCT R1</t>
  </si>
  <si>
    <t>Z2220</t>
  </si>
  <si>
    <t>PEGA DURISIMO EPOXY AB 20ML</t>
  </si>
  <si>
    <t>Z1500B</t>
  </si>
  <si>
    <t>Z1500N</t>
  </si>
  <si>
    <t>ADORNO COLGANTE CINAMOROLL</t>
  </si>
  <si>
    <t>ADORNO COLGANTE DORAEMON</t>
  </si>
  <si>
    <t>ADORNO COLGANTE HUSKY</t>
  </si>
  <si>
    <t>ADORNO COLGANTE KUROMI</t>
  </si>
  <si>
    <t>ADORNO COLGANTE LOTSO</t>
  </si>
  <si>
    <t>ADORNO COLGANTE PIKACHU</t>
  </si>
  <si>
    <t>ADORNO COLGANTE SHIBA INU</t>
  </si>
  <si>
    <t>ADORNO COLGANTE SHIN-CHAN</t>
  </si>
  <si>
    <t>ADORNO COLGANTE STITCH</t>
  </si>
  <si>
    <t>ADORNO COLGANTE TOM</t>
  </si>
  <si>
    <t>ADORNO PATITO AMARRILLO CON LUZ</t>
  </si>
  <si>
    <t>Z1723A</t>
  </si>
  <si>
    <t>BARRA VOLANTE CNC AZUL</t>
  </si>
  <si>
    <t>Z1723R</t>
  </si>
  <si>
    <t>BARRA VOLANTE CNC ROJO</t>
  </si>
  <si>
    <t>BOBILLO LED DE FARO</t>
  </si>
  <si>
    <t>BOLSO PECHERA MOTORIZADO NEGRO</t>
  </si>
  <si>
    <t>BOMBA FRENO Y MANILA CROCHE RACING GRIS</t>
  </si>
  <si>
    <t>BOTA IMPERMEABLE NEGRA</t>
  </si>
  <si>
    <t>BOTA IMPERMEABLE TRANSPARENTE</t>
  </si>
  <si>
    <t>CACHIMBO TRANSPARENTE CON LUCES PAQ*50PZ</t>
  </si>
  <si>
    <t>Z2225A</t>
  </si>
  <si>
    <t>CANDADO DISCO DE FRENO CON ALARMA AZUL</t>
  </si>
  <si>
    <t>Z2225N</t>
  </si>
  <si>
    <t>CANDADO DISCO DE FRENO CON ALARMA NEGRO</t>
  </si>
  <si>
    <t>Z2225R</t>
  </si>
  <si>
    <t>CANDADO DISCO DE FRENO CON ALARMA ROJO</t>
  </si>
  <si>
    <t>CASCO SKATER PATINETERO NIÑO ROSADO</t>
  </si>
  <si>
    <t>CASCO SKATER PATINETERO PLATIEDA</t>
  </si>
  <si>
    <t>PROMOCION SIN DESCUENTO</t>
  </si>
  <si>
    <t>CASCOS HELMET FUCSIA</t>
  </si>
  <si>
    <t>Z2283NB-R</t>
  </si>
  <si>
    <t>CASCOS JAGUAR SEMI INTEGRAL NEGRO BRILLANTE/ROJO</t>
  </si>
  <si>
    <t>Z2283N-A</t>
  </si>
  <si>
    <t>CASCOS JAGUAR SEMI INTEGRAL NEGRO MATTE/AZUL</t>
  </si>
  <si>
    <t>Z2283N-C</t>
  </si>
  <si>
    <t>Z2283N-R</t>
  </si>
  <si>
    <t>CASCOS JAGUAR SEMI INTEGRAL NEGRO MATTE/ROJO</t>
  </si>
  <si>
    <t>CHAPALETA UNIVERSAL PROTAPER AMARRILLO</t>
  </si>
  <si>
    <t>CHAPALETA UNIVERSAL PROTAPER NARANJADO</t>
  </si>
  <si>
    <t>CINTA REFLECTIVA COLOR AMARILLO 1CM*8M</t>
  </si>
  <si>
    <t>Z2232B</t>
  </si>
  <si>
    <t>CINTA REFLECTIVA COLOR BLANCO 1CM*8M</t>
  </si>
  <si>
    <t>Z2232R</t>
  </si>
  <si>
    <t>CINTA REFLECTIVA COLOR ROJO 1CM*8M</t>
  </si>
  <si>
    <t>COLA TRASERO COMPLETO E-NEW H1 AZUL</t>
  </si>
  <si>
    <t>COLA TRASERO COMPLETO E-NEW H1 NEGRO</t>
  </si>
  <si>
    <t>COLA TRASERO COMPLETO E-NEW H1 ROJO</t>
  </si>
  <si>
    <t>Z1313A</t>
  </si>
  <si>
    <t>Z1313N</t>
  </si>
  <si>
    <t>Z1313R</t>
  </si>
  <si>
    <t>Z1724</t>
  </si>
  <si>
    <t>CONTRAPESO VOLANTE CON LUZ RACING PAR</t>
  </si>
  <si>
    <t>CORDON DE ZAPATO AZUL</t>
  </si>
  <si>
    <t>CORDON DE ZAPATO MORADO</t>
  </si>
  <si>
    <t>CORDON DE ZAPATO NEGRO</t>
  </si>
  <si>
    <t>CORDON DE ZAPATO ROJO</t>
  </si>
  <si>
    <t>CORDON DE ZAPATO ROSADO</t>
  </si>
  <si>
    <t>CORNETA UNIVERSAL COLORES AZUL PAR</t>
  </si>
  <si>
    <t>CORNETA UNIVERSAL COLORES NEGRO PAR</t>
  </si>
  <si>
    <t>CORNETA UNIVERSAL COLORES ROJO PAR</t>
  </si>
  <si>
    <t>CORNETA UNIVERSAL COLORES VERDE PAR</t>
  </si>
  <si>
    <t>CUERNOS DECORATIVO PEQ COLOR AZUL</t>
  </si>
  <si>
    <t>Z1680N</t>
  </si>
  <si>
    <t>DEFENSA DE LUJO COLOR NARANJA CON LUCES</t>
  </si>
  <si>
    <t>Z1680L</t>
  </si>
  <si>
    <t>DESCANSADOE DE PUÑO COLORES</t>
  </si>
  <si>
    <t>EXTINTOR PARA MOTO CON BASE</t>
  </si>
  <si>
    <t>FORRO COBERTOR MOTO UNIVERSAL 2XL COLOR PLATIADA</t>
  </si>
  <si>
    <t>FORRO PARA VOLATE DE VOLORES PROTAPER ACCESORIOS</t>
  </si>
  <si>
    <t>GOMA DE POSA PIE PROTAPER AZUL CLARO</t>
  </si>
  <si>
    <t>GOMA DE POSA PIE PROTAPER AZUL OSCURO</t>
  </si>
  <si>
    <t>GOMA DE POSA PIE PROTAPER MORADO</t>
  </si>
  <si>
    <t>GOMA DE POSA PIE PROTAPER NEGRO/AMARILLO</t>
  </si>
  <si>
    <t>GOMA DE POSA PIE PROTAPER NEGRO/NARAJA</t>
  </si>
  <si>
    <t>GOMA DE POSA PIE PROTAPER NEGRO/VERDE</t>
  </si>
  <si>
    <t>GOMA DE POSA PIE PROTAPER ROJO</t>
  </si>
  <si>
    <t>GOMA DE POSA PIE PROTAPER ROSADO</t>
  </si>
  <si>
    <t>GOMA DE POSA PIE PROTAPER VERDE</t>
  </si>
  <si>
    <t>Z2294A</t>
  </si>
  <si>
    <t>GOMA DE POSA PIE PROTAPER VERSION FLECHA NEGRO/AZUL</t>
  </si>
  <si>
    <t>Z2294N</t>
  </si>
  <si>
    <t>GOMA DE POSA PIE PROTAPER VERSION FLECHA NEGRO/GRIS</t>
  </si>
  <si>
    <t>Z2294Z</t>
  </si>
  <si>
    <t>GOMA DE POSA PIE PROTAPER VERSION FLECHA NEGRO/MORADO</t>
  </si>
  <si>
    <t>Z2294R</t>
  </si>
  <si>
    <t>GOMA DE POSA PIE PROTAPER VERSION FLECHA NEGRO/ROJO</t>
  </si>
  <si>
    <t>Z2294F</t>
  </si>
  <si>
    <t>GOMA DE POSA PIE PROTAPER VERSION FLECHA NEGRO/ROSADO</t>
  </si>
  <si>
    <t>Z2295A</t>
  </si>
  <si>
    <t>GOMA DECORATIVA DE TAPA GASOLINA MOD: REDONDO AZUL</t>
  </si>
  <si>
    <t>Z2295B</t>
  </si>
  <si>
    <t>GOMA DECORATIVA DE TAPA GASOLINA MOD: REDONDO BLANCO</t>
  </si>
  <si>
    <t>Z2295Z</t>
  </si>
  <si>
    <t>GOMA DECORATIVA DE TAPA GASOLINA MOD: REDONDO MORADO</t>
  </si>
  <si>
    <t>Z2295R</t>
  </si>
  <si>
    <t>GOMA DECORATIVA DE TAPA GASOLINA MOD: REDONDO ROJO</t>
  </si>
  <si>
    <t>Z2295L</t>
  </si>
  <si>
    <t>GOMA DECORATIVA DE TAPA GASOLINA MOD: REDONDO VERDE</t>
  </si>
  <si>
    <t>GOMA DECORATIVA PARA FARO AZUL</t>
  </si>
  <si>
    <t>GOMA DECORATIVA PARA FARO MORADO</t>
  </si>
  <si>
    <t>GOMA DECORATIVA PARA FARO ROJO</t>
  </si>
  <si>
    <t>GOMA DECORATIVA PARA FARO VERDE</t>
  </si>
  <si>
    <t>KIT BOMBA FRENO / CROCHE HIDRAULICO RANCING AZUL</t>
  </si>
  <si>
    <t>KIT BOMBA FRENO / CROCHE HIDRAULICO RANCING NEGRO</t>
  </si>
  <si>
    <t>KIT BOMBA FRENO / CROCHE HIDRAULICO RANCING PLATIADA</t>
  </si>
  <si>
    <t>KIT JUEGO 5PZAS DE GOMA MANILLA/PATA ARRANQUE/PATA DE CAMBIO ROSADO</t>
  </si>
  <si>
    <t>KIT PROTECTOR DE MOTOR PLASTICO PROTAPER AZUL</t>
  </si>
  <si>
    <t>KIT TAPA DECORATIVA P/TUERCA COLORES</t>
  </si>
  <si>
    <t>LENTE NEGRO NARANJA MOD:A024D</t>
  </si>
  <si>
    <t>LIGA DE AMARRE PLANA AZUL 2,5MM * 1,8 ME</t>
  </si>
  <si>
    <t>LIGA DE AMARRE PLANA ROJA 2,5MM * 1,8 ME</t>
  </si>
  <si>
    <t>LLAVERO LANYARD LARGOS VARIADOS COLORES</t>
  </si>
  <si>
    <t>Z2228</t>
  </si>
  <si>
    <t>LLAVERO SILICON MUÑEQUITO MOD: SURTIDO</t>
  </si>
  <si>
    <t>LLAVERO ZAPATO ROSADO</t>
  </si>
  <si>
    <t>LUZ DE CRUCE LED AMRI.  BLAN ZXD-161 PAR</t>
  </si>
  <si>
    <t>LUZ DE CRUCE LED AMRIL. CON BLAN. A017-B</t>
  </si>
  <si>
    <t>LUZ DE CRUCE LED BLANCO A065-B</t>
  </si>
  <si>
    <t>LUZ DE CRUCE LED BLANCO A419-C</t>
  </si>
  <si>
    <t>LUZ DE CRUCE LED BLANCO V A066-B</t>
  </si>
  <si>
    <t>LUZ DE CRUCE LED FLUJE AGUA ZXD-161R PAR</t>
  </si>
  <si>
    <t>Z1688A</t>
  </si>
  <si>
    <t>LUZ DE MODULARES AZUL PAQ*20PZ</t>
  </si>
  <si>
    <t>Z1688R</t>
  </si>
  <si>
    <t>LUZ DE MODULARES ROJO PAQ*20PZ</t>
  </si>
  <si>
    <t>LUZ DE MODULARES VERDE PAQ*20PZ</t>
  </si>
  <si>
    <t>LUZ LED PARA CHASIS COLORES</t>
  </si>
  <si>
    <t>MALLA ELASTICA DE EQUIPAJE AZUL 40*40CM ACCESORIOS</t>
  </si>
  <si>
    <t>MALLA ELASTICA DE EQUIPAJE NEGRO 40*40CM ACCESORIOS</t>
  </si>
  <si>
    <t>MALLA ELASTICA DE EQUIPAJE REFLECTIVO AUZL 40*40CM ACCESORIOS</t>
  </si>
  <si>
    <t>MALLA ELASTICA DE EQUIPAJE REFLECTIVO NEGRO 40*40CM ACCESORIOS</t>
  </si>
  <si>
    <t>MALLA ELASTICA DE EQUIPAJE REFLECTIVO ROJO 40*40CM ACCESORIOS</t>
  </si>
  <si>
    <t>MALLA ELASTICA DE EQUIPAJE ROJO 40*40CM ACCESORIOS</t>
  </si>
  <si>
    <t>MANGUERA DE GASONLINA 20M AZUL</t>
  </si>
  <si>
    <t>MANGUERA DE GASONLINA 20M VERDE</t>
  </si>
  <si>
    <t>MASCARA TACTICA COLORES DLP04B</t>
  </si>
  <si>
    <t>MASCARA TACTICA NEGRO / NEGRO</t>
  </si>
  <si>
    <t>MASCARATACTICA NEGRO / AMARILLO</t>
  </si>
  <si>
    <t>PATA DE CAMBIO RACING UNIVERSAL</t>
  </si>
  <si>
    <t>PIE AMIGO AJUSTABLE RACING ALUMINIO</t>
  </si>
  <si>
    <t>PINTURA SPRAY ARTE AMARILLO</t>
  </si>
  <si>
    <t>PINTURA SPRAY AZUL</t>
  </si>
  <si>
    <t>PINTURA SPRAY AZUL CIELO</t>
  </si>
  <si>
    <t>PINTURA SPRAY AZUL JIEFANG</t>
  </si>
  <si>
    <t>PINTURA SPRAY BLANCO BRILLANTE</t>
  </si>
  <si>
    <t>PINTURA SPRAY BLANCO MATE</t>
  </si>
  <si>
    <t>PINTURA SPRAY GRIS PLATEADO</t>
  </si>
  <si>
    <t>PINTURA SPRAY MAGENTA FLUORESCENTE</t>
  </si>
  <si>
    <t>PINTURA SPRAY ROJO PROFUNDO</t>
  </si>
  <si>
    <t>PINTURA SPRAY SUZUKI ROJO</t>
  </si>
  <si>
    <t>PINTURA SPRAY VERDE MANZANA</t>
  </si>
  <si>
    <t>PINTURA SPRAY VIOLETA PROFUNDO</t>
  </si>
  <si>
    <t>POCO DE STOP DESTALLADORES</t>
  </si>
  <si>
    <t>Z783</t>
  </si>
  <si>
    <t>PORTA FUSIBLE PAQ*10PZ</t>
  </si>
  <si>
    <t>PORTA MALETA METAL CON BASE AZUL</t>
  </si>
  <si>
    <t>PORTA MALETA METAL CON BASE NEGRO</t>
  </si>
  <si>
    <t>PORTA MALETA METAL CON BASE ROJO</t>
  </si>
  <si>
    <t>PORTA MALETA METAL CON BASE VERDE</t>
  </si>
  <si>
    <t>Z2186N</t>
  </si>
  <si>
    <t>Z2186Y</t>
  </si>
  <si>
    <t>PORTA PLACA PLASTICOS COLOR AZUL UNIVERSAL</t>
  </si>
  <si>
    <t>PORTA PLACA PLASTICOS COLOR MORADO UNIVERSAL</t>
  </si>
  <si>
    <t>PORTA PLACA PLASTICOS COLOR ROJA UNIVERSAL</t>
  </si>
  <si>
    <t>PORTA PLACA PLASTICOS COLOR ROSADO UNIVERSAL</t>
  </si>
  <si>
    <t>PORTA PLACA RACING AZUL CON LUZ MOD CNC</t>
  </si>
  <si>
    <t>Z2168AC</t>
  </si>
  <si>
    <t>Z2168NC</t>
  </si>
  <si>
    <t>PORTA PLACA RACING NEGRO CON LUZ MOD CNC</t>
  </si>
  <si>
    <t>Z2168YC</t>
  </si>
  <si>
    <t>PORTA PLACA RACING PLATEADA CON LUZ MOD CNC</t>
  </si>
  <si>
    <t>Z2168RC</t>
  </si>
  <si>
    <t>PORTA PLACA RACING ROJO CON LUZ MOD CNC</t>
  </si>
  <si>
    <t>PORTA TELEFONO TQ-004</t>
  </si>
  <si>
    <t>PROTECTOR BASTON DECORATIVO MONSTER AZUL</t>
  </si>
  <si>
    <t>PROTECTOR CAIDA JY-1005 MORADA</t>
  </si>
  <si>
    <t>PROTECTOR CAIDA JY-1005 NEGRA</t>
  </si>
  <si>
    <t>PROTECTOR CAIDA JY-1005 PLETEADO</t>
  </si>
  <si>
    <t>PROTECTOR CAIDA JY-1005 ROJA</t>
  </si>
  <si>
    <t>PROTECTOR CAIDA JY-1015 AZUL</t>
  </si>
  <si>
    <t>PROTECTOR CAIDA JY-1015 MORADA</t>
  </si>
  <si>
    <t>PROTECTOR CAIDA JY-1015 NEGRA</t>
  </si>
  <si>
    <t>PROTECTOR CAIDA JY-1015 PLATEADO</t>
  </si>
  <si>
    <t>PROTECTOR CAIDA JY-1015 ROJA</t>
  </si>
  <si>
    <t>PROTECTOR CAIDA JY-1017 AZUL</t>
  </si>
  <si>
    <t>PROTECTOR CAIDA JY-1017 MORADA</t>
  </si>
  <si>
    <t>PROTECTOR CAIDA JY-1017 NEGRA</t>
  </si>
  <si>
    <t>PROTECTOR CAIDA JY-1017 ROJA</t>
  </si>
  <si>
    <t>PROTECTOR DE BASTON DECORATIVO ACERBID</t>
  </si>
  <si>
    <t>PROTECTOR DE BASTON DECORATIVO FOX</t>
  </si>
  <si>
    <t>PROTECTOR DE BASTON DECORATIVO MR</t>
  </si>
  <si>
    <t>PROTECTOR DE PATA PARA PARAR PRO AZUL</t>
  </si>
  <si>
    <t>PROTECTOR DE PATA PARA PARAR PRO BLANCO</t>
  </si>
  <si>
    <t>PROTECTOR DE PATA PARA PARAR PRO MORADO</t>
  </si>
  <si>
    <t>PROTECTOR DE PATA PARA PARAR PRO NEGRO</t>
  </si>
  <si>
    <t>PROTECTOR DE PATA PARA PARAR PRO ROJO</t>
  </si>
  <si>
    <t>PROTECTOR DE PATA PARA PARAR PRO ROSADO</t>
  </si>
  <si>
    <t>PROTECTOR DE PATA PARA PARAR PRO VERDE</t>
  </si>
  <si>
    <t>PROTECTOR DE SWICHERA NEGRA</t>
  </si>
  <si>
    <t>Z1715</t>
  </si>
  <si>
    <t>PROTECTOR MANILLA CON CONTRAPESO RACING</t>
  </si>
  <si>
    <t>PROTECTOR MANILLA FRENO AZUL</t>
  </si>
  <si>
    <t>PROTECTOR MOTOR PECHERA AZUL OSCURO</t>
  </si>
  <si>
    <t>PROTECTOR MOTOR PECHERA BLANCO</t>
  </si>
  <si>
    <t>PROTECTOR MOTOR PECHERA MORADO</t>
  </si>
  <si>
    <t>PROTECTOR MOTOR PECHERA ROJO</t>
  </si>
  <si>
    <t>PROTECTOR MOTOR PECHERA ROSADO</t>
  </si>
  <si>
    <t>PROTECTOR MOTOR PECHERA VERDE</t>
  </si>
  <si>
    <t>PROTECTOR TUBO ESCAPE COLORES ACCESORIOS</t>
  </si>
  <si>
    <t>PUFF PROTECTOR BARRA VOLANTE</t>
  </si>
  <si>
    <t>PUÑO DE MANILLAR COLOR AZUL PROTAPER</t>
  </si>
  <si>
    <t>PUÑO DE MANILLAR COLOR MORADO PROTAPER</t>
  </si>
  <si>
    <t>Z1695C</t>
  </si>
  <si>
    <t>PUÑO DE MANILLAR COLOR NARANJA PROTAPER</t>
  </si>
  <si>
    <t>Z1694NA</t>
  </si>
  <si>
    <t>PUÑO DE MANILLAR COLOR NEGRO/AZUL PROTAPER</t>
  </si>
  <si>
    <t>Z1694NR</t>
  </si>
  <si>
    <t>PUÑO DE MANILLAR COLOR NEGRO/ROJO PROTAPER</t>
  </si>
  <si>
    <t>PUÑO DE MANILLAR COLOR ROJO PROTAPER</t>
  </si>
  <si>
    <t>PUÑO DE MANILLAR COLOR VERDE PROTAPER</t>
  </si>
  <si>
    <t>PUÑO DE MANILLAR PAR COLOR AZUL MG-7</t>
  </si>
  <si>
    <t>PUÑO DE MANILLAR PAR COLOR ROJO MG-7</t>
  </si>
  <si>
    <t>PUÑO DE MANILLAR PAR COLOR VERDE MG-7</t>
  </si>
  <si>
    <t>Z2073A</t>
  </si>
  <si>
    <t>PUÑO PORTAPER C/DESCANSADO MANO AZUL</t>
  </si>
  <si>
    <t>Z2073R</t>
  </si>
  <si>
    <t>PUÑO PORTAPER C/DESCANSADO MANO ROJO</t>
  </si>
  <si>
    <t>Z1683</t>
  </si>
  <si>
    <t>SLIDER ANTI CAIDA DE COLORES</t>
  </si>
  <si>
    <t>Z1684</t>
  </si>
  <si>
    <t>Z2047</t>
  </si>
  <si>
    <t>Z2171A</t>
  </si>
  <si>
    <t>SLIDER ANTI CAIDA MODELOS JY-1008 AZUL</t>
  </si>
  <si>
    <t>Z2171Z</t>
  </si>
  <si>
    <t>SLIDER ANTI CAIDA MODELOS JY-1008 MORADO</t>
  </si>
  <si>
    <t>Z2171N</t>
  </si>
  <si>
    <t>SLIDER ANTI CAIDA MODELOS JY-1008 NEGRO</t>
  </si>
  <si>
    <t>Z2171R</t>
  </si>
  <si>
    <t>SLIDER ANTI CAIDA MODELOS JY-1008 ROJO</t>
  </si>
  <si>
    <t>Z2046</t>
  </si>
  <si>
    <t>SLIDER ANTICAIDA RACING CORTO (MONSTER)</t>
  </si>
  <si>
    <t>TAPA CARBURADOR TRANSPARENTE</t>
  </si>
  <si>
    <t>TAPA GUSANILLO DECORATIVA DEDO AZUL PAR</t>
  </si>
  <si>
    <t>TAPA GUSANILLO DECORATIVA DEDO ROJO PAR</t>
  </si>
  <si>
    <t>Z2227F</t>
  </si>
  <si>
    <t>TAPA GUSANILLO DECORATIVA DEDO ROSADO PA</t>
  </si>
  <si>
    <t>TORNILLO PORTA PLACA DECORATIVO PAQ*100P</t>
  </si>
  <si>
    <t>Z2212N</t>
  </si>
  <si>
    <t>VISERA TRASPARENTE COLOR NEGRO</t>
  </si>
  <si>
    <t>AMORTIGUADOR DE AIRE E-AS2 NEGRO</t>
  </si>
  <si>
    <t>AMORTIGUADOR DE AIRE E-AS2 ROJO</t>
  </si>
  <si>
    <t>Z2075Z</t>
  </si>
  <si>
    <t>Z2075F</t>
  </si>
  <si>
    <t>Z1216</t>
  </si>
  <si>
    <t>Z1090</t>
  </si>
  <si>
    <t>Z1426</t>
  </si>
  <si>
    <t>Z1032</t>
  </si>
  <si>
    <t>ANILLO  E-H1 +0.25</t>
  </si>
  <si>
    <t>ANILLO CG-150 +0.50</t>
  </si>
  <si>
    <t>ANILLO CG-200 +0.25</t>
  </si>
  <si>
    <t>ANILLO CG-200 STD</t>
  </si>
  <si>
    <t>ANILLO CGY6150-M +0.50</t>
  </si>
  <si>
    <t>ANILLO DE E-T200 +0.25</t>
  </si>
  <si>
    <t>ANILLO DE E-T200 +0.50</t>
  </si>
  <si>
    <t>ANILLO DE PISTON WE-200 +0.25</t>
  </si>
  <si>
    <t>ANILLO DE PISTON WE-200 +0.50</t>
  </si>
  <si>
    <t>ANILLO E-H1 +0.50</t>
  </si>
  <si>
    <t>ANILLO E-H1 STD</t>
  </si>
  <si>
    <t>ANILLO E-OV GS STD</t>
  </si>
  <si>
    <t>ANILLO S-G-125 STD</t>
  </si>
  <si>
    <t>ANILLO S-GN 125 +0.50</t>
  </si>
  <si>
    <t>ANILLO UM/200 +0.25</t>
  </si>
  <si>
    <t>ANILLO WE-150 +0.50</t>
  </si>
  <si>
    <t>Z351</t>
  </si>
  <si>
    <t>Z2288A</t>
  </si>
  <si>
    <t>Z2288Z</t>
  </si>
  <si>
    <t>Z2288R</t>
  </si>
  <si>
    <t>Z2287A</t>
  </si>
  <si>
    <t>Z2287Z</t>
  </si>
  <si>
    <t>Z2287R</t>
  </si>
  <si>
    <t>Z2287L</t>
  </si>
  <si>
    <t>SPEED200</t>
  </si>
  <si>
    <t>Z1093</t>
  </si>
  <si>
    <t>B967</t>
  </si>
  <si>
    <t>Z133</t>
  </si>
  <si>
    <t>Z744</t>
  </si>
  <si>
    <t>Z1218</t>
  </si>
  <si>
    <t>BASTON DELANTERO MD LECHUZA</t>
  </si>
  <si>
    <t>BOBINA LUZ S-AX</t>
  </si>
  <si>
    <t>BOBINA PRIMERA S-AX</t>
  </si>
  <si>
    <t>Z2121</t>
  </si>
  <si>
    <t>Z021</t>
  </si>
  <si>
    <t>GN OWEN</t>
  </si>
  <si>
    <t>Z2120</t>
  </si>
  <si>
    <t>Z365</t>
  </si>
  <si>
    <t>Z364</t>
  </si>
  <si>
    <t>Z1226</t>
  </si>
  <si>
    <t>BOMBA FRENO WE-D200</t>
  </si>
  <si>
    <t>BUJIA A7T NGK PAQ*10PZ</t>
  </si>
  <si>
    <t>BUJIA D8T NGK PAQ* 10PZA</t>
  </si>
  <si>
    <t>Z1023</t>
  </si>
  <si>
    <t>CACHIMBO COLORES PAQ*50PZ CG150</t>
  </si>
  <si>
    <t>CACHIMBO E-AS2 PAQ*50PZ</t>
  </si>
  <si>
    <t>CACHIMBO GY6/150 PAQ*50PZ</t>
  </si>
  <si>
    <t>Z977</t>
  </si>
  <si>
    <t>CADENA REFOSADAL 520H120L NEGRO</t>
  </si>
  <si>
    <t>CADENA TIEMPO 25H98L E-OV-2014 S-G 125</t>
  </si>
  <si>
    <t>Z535</t>
  </si>
  <si>
    <t>Z538</t>
  </si>
  <si>
    <t>CG200</t>
  </si>
  <si>
    <t>Z2123</t>
  </si>
  <si>
    <t>Z2124</t>
  </si>
  <si>
    <t>Z646</t>
  </si>
  <si>
    <t>GN OWEN GS</t>
  </si>
  <si>
    <t>Z2126</t>
  </si>
  <si>
    <t>Z1118</t>
  </si>
  <si>
    <t>Z1784</t>
  </si>
  <si>
    <t>CAMARA AX/100</t>
  </si>
  <si>
    <t>Z795</t>
  </si>
  <si>
    <t>Z151</t>
  </si>
  <si>
    <t>Z526</t>
  </si>
  <si>
    <t>CARBURADOR PZ-26 TRASPARENTE</t>
  </si>
  <si>
    <t>CARBURADOR PZ-30 TRASPARENTE</t>
  </si>
  <si>
    <t>CARETA DE FARO E-H1 ROJO</t>
  </si>
  <si>
    <t>CARETA E-SP 200 NARANJADA</t>
  </si>
  <si>
    <t>Z882</t>
  </si>
  <si>
    <t>COLA TRASERA WE-150 PAQ*10PZ</t>
  </si>
  <si>
    <t>COLA TRASERO COMPLETO E-H1 AZUL</t>
  </si>
  <si>
    <t>COLA TRASERO COMPLETO E-H1 NEGRO</t>
  </si>
  <si>
    <t>COLA TRASERO COMPLETO E-H1 ROJO</t>
  </si>
  <si>
    <t>COLITA TRASERO COLOR VRDE PAQ 10PZ</t>
  </si>
  <si>
    <t>COLLARIN S-AX</t>
  </si>
  <si>
    <t>CONECTOR DE CARBURADOR E-OV GS</t>
  </si>
  <si>
    <t>CONECTOR FILTRO DE AIRE S-G125</t>
  </si>
  <si>
    <t>CONTRAPESO VOLANTE E-H1 NEGRO</t>
  </si>
  <si>
    <t>Z757</t>
  </si>
  <si>
    <t>Z157</t>
  </si>
  <si>
    <t>CORREA 922-22-5-30 CLASE A</t>
  </si>
  <si>
    <t>CG- OWEN HORSE</t>
  </si>
  <si>
    <t>Z044</t>
  </si>
  <si>
    <t>CREMAYERA K650</t>
  </si>
  <si>
    <t>CREMAYERA S-D650</t>
  </si>
  <si>
    <t>Z899</t>
  </si>
  <si>
    <t>Z1467</t>
  </si>
  <si>
    <t>CROCHERA E-H150 COMPL.C/CAMPA 4 TORNI</t>
  </si>
  <si>
    <t>CUENTA KILOMETRAJE CARRETERA E-T 200</t>
  </si>
  <si>
    <t>CUENTA KILOMETRAJE MOTANERA E-T 200</t>
  </si>
  <si>
    <t>Z1215</t>
  </si>
  <si>
    <t>CURVA E-T200</t>
  </si>
  <si>
    <t>EJE CENTRA E-EX 150</t>
  </si>
  <si>
    <t>EJE CENTRAL E-AS2</t>
  </si>
  <si>
    <t>Z1815</t>
  </si>
  <si>
    <t>EJE SEGUNDARIO (LARGO) CG-150-157MM</t>
  </si>
  <si>
    <t>EJE SEGUNDARIO E-T200-152MM</t>
  </si>
  <si>
    <t>EMBOBINADO COBRE BASE METAL CG150</t>
  </si>
  <si>
    <t>EMPACADURA CILINDRO E-OU 8/ PAQ*10PZ</t>
  </si>
  <si>
    <t>EMPACADURA CILINDRO E-T-200 PAQ*10PZ</t>
  </si>
  <si>
    <t>EMPACADURA CILINDRO GY6/150 PAQ*10PZ</t>
  </si>
  <si>
    <t>EMPACADURA CILINDRO GY6150-MPAQ*10PZ</t>
  </si>
  <si>
    <t>EMPACADURA CILINDRO JOG PAQ*10PZ</t>
  </si>
  <si>
    <t>EMPACADURA CROCHE E-OV GS PAQ*20PZ</t>
  </si>
  <si>
    <t>EMPACADURA CROCHE E-T200 PAQ*20PZ</t>
  </si>
  <si>
    <t>EMPACADURA CROCHE WE-150 PAQ*20PZ</t>
  </si>
  <si>
    <t>EMPACADURA MAGNETO E-OV GS PAQ*20PZ</t>
  </si>
  <si>
    <t>FARO LED CON 15 PERLAS 2 FUNCION E-H</t>
  </si>
  <si>
    <t>FARO LED CON BASE 4 PERLAS</t>
  </si>
  <si>
    <t>FARO LED V 5.75 PAGADA 4 PERLAS</t>
  </si>
  <si>
    <t>FARO LED V 7 PUGADA 13 PERLAS</t>
  </si>
  <si>
    <t>Z200</t>
  </si>
  <si>
    <t>Z1874</t>
  </si>
  <si>
    <t>Z1489</t>
  </si>
  <si>
    <t>Z1282</t>
  </si>
  <si>
    <t>GOMA PATA PRENDE CG-150 PAQ*50PZ</t>
  </si>
  <si>
    <t>GORRO VALVULA S-G125H PAQ*100PZ</t>
  </si>
  <si>
    <t>GUARDAFANGO DEL. MD/150 BLANCO</t>
  </si>
  <si>
    <t>GUARDAFANGO DEL. MD/150 NEGRO</t>
  </si>
  <si>
    <t>Z1500R</t>
  </si>
  <si>
    <t>GUARDAFANGO DEL. MD/150 ROJO</t>
  </si>
  <si>
    <t>GUARDAFANGO DELANTERO CROMADO S-AX</t>
  </si>
  <si>
    <t>GUARDAFANGO DELANTERO E-NEW OV AZUL</t>
  </si>
  <si>
    <t>GUARDAFANGO DELANTERO E-R200 AZUL</t>
  </si>
  <si>
    <t>GUARDAFANGO DELANTERO E-R200 ROJO</t>
  </si>
  <si>
    <t>Z396</t>
  </si>
  <si>
    <t>Z800</t>
  </si>
  <si>
    <t>Z218</t>
  </si>
  <si>
    <t>Z219</t>
  </si>
  <si>
    <t>Z398</t>
  </si>
  <si>
    <t>Z798</t>
  </si>
  <si>
    <t>Z1591</t>
  </si>
  <si>
    <t>Z1101</t>
  </si>
  <si>
    <t>GUAYA FRENO TRAS. JOG PAQ*10PZ</t>
  </si>
  <si>
    <t>Z910</t>
  </si>
  <si>
    <t>Z911</t>
  </si>
  <si>
    <t>Z402</t>
  </si>
  <si>
    <t>Z2272</t>
  </si>
  <si>
    <t>Z1015</t>
  </si>
  <si>
    <t>Z2346</t>
  </si>
  <si>
    <t>HORQUILLA TRASERA NEW-HORSE 2024</t>
  </si>
  <si>
    <t>KIT DE RESORTE DE VALVULA GY6150</t>
  </si>
  <si>
    <t>KIT PISTON E-OV STD</t>
  </si>
  <si>
    <t>Z667</t>
  </si>
  <si>
    <t>KIT PISTON WE-150 STD</t>
  </si>
  <si>
    <t>Z2274</t>
  </si>
  <si>
    <t>KIT PISTON WE-150S STD</t>
  </si>
  <si>
    <t>Z1633</t>
  </si>
  <si>
    <t>Z1635</t>
  </si>
  <si>
    <t>KIT REPARACION PATA PRENDE UNIVERSAL</t>
  </si>
  <si>
    <t>LIMPIADOR QUIMICO Y CARBURADOR</t>
  </si>
  <si>
    <t>LUZ CRUCE S-E125</t>
  </si>
  <si>
    <t>Z1536</t>
  </si>
  <si>
    <t>LUZ DE CRUCE DELANTERO VSTROM650</t>
  </si>
  <si>
    <t>Z2352</t>
  </si>
  <si>
    <t>LUZ DE CRUCE E-EK 2025 MOD NUEVO PAR DELANTERO</t>
  </si>
  <si>
    <t>Z2353</t>
  </si>
  <si>
    <t>LUZ DE CRUCE E-EK 2025 MOD NUEVO PAR TRASEROS</t>
  </si>
  <si>
    <t>MANGUERA FRENO TRAS.</t>
  </si>
  <si>
    <t>Z187</t>
  </si>
  <si>
    <t>Z1920</t>
  </si>
  <si>
    <t>Z1599</t>
  </si>
  <si>
    <t>MANILLA IZQ COMPLETOE-EX</t>
  </si>
  <si>
    <t>Z1746</t>
  </si>
  <si>
    <t>OREJA DE FARO S-E-125</t>
  </si>
  <si>
    <t>PANTALLA DE FARO LED WE-150 12SX</t>
  </si>
  <si>
    <t>Z2330</t>
  </si>
  <si>
    <t>Z080</t>
  </si>
  <si>
    <t>Z079</t>
  </si>
  <si>
    <t>Z1553</t>
  </si>
  <si>
    <t>Z2310</t>
  </si>
  <si>
    <t>RK200</t>
  </si>
  <si>
    <t>Z275</t>
  </si>
  <si>
    <t>Z276</t>
  </si>
  <si>
    <t>Z277</t>
  </si>
  <si>
    <t>Z566</t>
  </si>
  <si>
    <t>Z2029</t>
  </si>
  <si>
    <t>Z2028</t>
  </si>
  <si>
    <t>Z1558</t>
  </si>
  <si>
    <t>Z1555</t>
  </si>
  <si>
    <t>Z1556</t>
  </si>
  <si>
    <t>PERRITO CADENA 428H POTE*100PZ</t>
  </si>
  <si>
    <t>PERRITOCADENA 520H POTE*50PZ</t>
  </si>
  <si>
    <t>Z1026</t>
  </si>
  <si>
    <t>PIÑON CG 17T CLASE A</t>
  </si>
  <si>
    <t>PIÑON E-H 15T CLASE A</t>
  </si>
  <si>
    <t>PIÑON E-H 16T CLASE A</t>
  </si>
  <si>
    <t>PIÑON ENCENDIDO JOG/50</t>
  </si>
  <si>
    <t>PIÑON K650 15T</t>
  </si>
  <si>
    <t>PIÑON PRIMARIO AX/100</t>
  </si>
  <si>
    <t>PORTA CORONA</t>
  </si>
  <si>
    <t>Z2142</t>
  </si>
  <si>
    <t>Z1416</t>
  </si>
  <si>
    <t>Z2275</t>
  </si>
  <si>
    <t>Z092</t>
  </si>
  <si>
    <t>Z712</t>
  </si>
  <si>
    <t>Z091</t>
  </si>
  <si>
    <t>PORTA PLACA COMPLETO E-T200</t>
  </si>
  <si>
    <t>Z1870</t>
  </si>
  <si>
    <t>REPARACION BOMBA FRENO GY6/150 DERE*10PZ</t>
  </si>
  <si>
    <t>REPARACION BOMBA FRENO GY6/150 IZQ*10PZ</t>
  </si>
  <si>
    <t>Z444</t>
  </si>
  <si>
    <t>Z761</t>
  </si>
  <si>
    <t>Z821</t>
  </si>
  <si>
    <t>Z1614</t>
  </si>
  <si>
    <t>ROLINERA CARTER JOG PAQ*5PZ</t>
  </si>
  <si>
    <t>ROLINERA CON GOMA  6207 PAQ*10PZ S-G125H</t>
  </si>
  <si>
    <t>ROLINERA DE CARTE AK CG PAQ*10PZ</t>
  </si>
  <si>
    <t>ROLINERA KOYO 6002 CON GOMA PAQ*10PZ</t>
  </si>
  <si>
    <t>ROLINERA KOYO 6205 CON GOMA PAQ*10PZ</t>
  </si>
  <si>
    <t>ROLINERA KOYO 6303 CON GOMA PAQ*10PZ</t>
  </si>
  <si>
    <t>ROLINERA KOYO 6322 CON GOMA PAQ*10PZ</t>
  </si>
  <si>
    <t>ROLINERA KOYO 6328 CON GOMA PAQ*10PZ</t>
  </si>
  <si>
    <t>ROLINERA KOYO CON GOMA 6005 PAQ*10PZ</t>
  </si>
  <si>
    <t>ROLINERA KOYO CON GOMA 6006 PAQ*10PZ</t>
  </si>
  <si>
    <t>Z551</t>
  </si>
  <si>
    <t>Z1831</t>
  </si>
  <si>
    <t>Z997</t>
  </si>
  <si>
    <t>SELLO DE ACEITE VALVULA E-H PAQ*100PZ</t>
  </si>
  <si>
    <t>Z2351</t>
  </si>
  <si>
    <t>STOP TIPO LED COMPLETO CG-WE-EK-MD</t>
  </si>
  <si>
    <t>STOP TRASERO LED ANIMADO E-H1</t>
  </si>
  <si>
    <t>STOP TRASERO LED ANIMADO E-OV</t>
  </si>
  <si>
    <t>Z2347</t>
  </si>
  <si>
    <t>Z1996</t>
  </si>
  <si>
    <t>WE-RUNNE</t>
  </si>
  <si>
    <t>Z2153</t>
  </si>
  <si>
    <t>SWICHERA WE-PORSCHE</t>
  </si>
  <si>
    <t>WE-POSCHE</t>
  </si>
  <si>
    <t>TANQUE GUACAMAYA NEGRO</t>
  </si>
  <si>
    <t>Z2043</t>
  </si>
  <si>
    <t>TAPA DE CADENA E-H1 AZUL</t>
  </si>
  <si>
    <t>TAPA DE CADENA E-H1 ROJA</t>
  </si>
  <si>
    <t>TAPA DE CADENA WE-150S AZUL</t>
  </si>
  <si>
    <t>TAPA DE CADENA WE-150S MORADO</t>
  </si>
  <si>
    <t>TAPA DE CADENA WE-150S ROJO</t>
  </si>
  <si>
    <t>TAPA DE CADENA WE-150S ROSADO</t>
  </si>
  <si>
    <t>TAPA DE CADENA WE-150S VERDE</t>
  </si>
  <si>
    <t>Z1928</t>
  </si>
  <si>
    <t>Z1310</t>
  </si>
  <si>
    <t>Z1578</t>
  </si>
  <si>
    <t>Z1654</t>
  </si>
  <si>
    <t>Z1752</t>
  </si>
  <si>
    <t>Z2328</t>
  </si>
  <si>
    <t>TUBO ESCAPE TORNASOL CG200</t>
  </si>
  <si>
    <t>VISERA E-OV E-EX AZUL</t>
  </si>
  <si>
    <t>VISERA E-OV E-EX ROSADA</t>
  </si>
  <si>
    <t>VISERA E-OV E-EX VERDE</t>
  </si>
  <si>
    <t>Z630</t>
  </si>
  <si>
    <t>Z2113</t>
  </si>
  <si>
    <t>Z2112</t>
  </si>
  <si>
    <t>Z2333</t>
  </si>
  <si>
    <t>VOLANTE WE-150 TORNASOL</t>
  </si>
  <si>
    <t>Z2174A</t>
  </si>
  <si>
    <t>BARRA EQUILIBRIO DE VOLANTE AZUL</t>
  </si>
  <si>
    <t>Z2174Z</t>
  </si>
  <si>
    <t>BARRA EQUILIBRIO DE VOLANTE MORADO</t>
  </si>
  <si>
    <t>Z2174N</t>
  </si>
  <si>
    <t>BARRA EQUILIBRIO DE VOLANTE NEGRO</t>
  </si>
  <si>
    <t>Z2174Y</t>
  </si>
  <si>
    <t>BARRA EQUILIBRIO DE VOLANTE PLATEADO</t>
  </si>
  <si>
    <t>Z2174R</t>
  </si>
  <si>
    <t>BARRA EQUILIBRIO DE VOLANTE ROJO</t>
  </si>
  <si>
    <t>Z1689A</t>
  </si>
  <si>
    <t>BARRA VOLANTE RACING AZUL</t>
  </si>
  <si>
    <t>Z1689N</t>
  </si>
  <si>
    <t>BARRA VOLANTE RACING NEGRO</t>
  </si>
  <si>
    <t>Z1689R</t>
  </si>
  <si>
    <t>BARRA VOLANTE RACING ROJO</t>
  </si>
  <si>
    <t>CASCOS JAGUAR SEMI INTEGRAL NEGRO MATTE/GRIS</t>
  </si>
  <si>
    <t>Z2065</t>
  </si>
  <si>
    <t>LED MINI U5</t>
  </si>
  <si>
    <t>Z2066</t>
  </si>
  <si>
    <t>LED MINI U7</t>
  </si>
  <si>
    <t>Z2064</t>
  </si>
  <si>
    <t>LED U7</t>
  </si>
  <si>
    <t>LENTE GAFAS GRISTAL BRB-1 COLOR SURTIDO</t>
  </si>
  <si>
    <t>PANTALLA VIDRIO DE FARO AMARILLO TRANSPARENTE</t>
  </si>
  <si>
    <t>PANTALLA VIDRIO DE FARO AZUL TRANSPARENTE</t>
  </si>
  <si>
    <t>PANTALLA VIDRIO DE FARO MORADO TRANSPARENTE</t>
  </si>
  <si>
    <t>PANTALLA VIDRIO DE FARO PLATEADO TRANSPARENTE</t>
  </si>
  <si>
    <t>PANTALLA VIDRIO DE FARO ROJO TRANSPARENTE</t>
  </si>
  <si>
    <t>PANTALLA VIDRIO DE FARO ROSADO TRANSPARENTE</t>
  </si>
  <si>
    <t>PANTALLA VIDRIO DE FARO VERDE TRANSPARENTE</t>
  </si>
  <si>
    <t>Z2338B</t>
  </si>
  <si>
    <t>PORTA PLACA DECORATIVA FOX AZUL/BLANCO</t>
  </si>
  <si>
    <t>Z2338N</t>
  </si>
  <si>
    <t>PORTA PLACA DECORATIVA FOX AZUL/NEGRO</t>
  </si>
  <si>
    <t>Z2338R</t>
  </si>
  <si>
    <t>PORTA PLACA DECORATIVA FOX AZUL/ROJO</t>
  </si>
  <si>
    <t>Z2337A</t>
  </si>
  <si>
    <t>PORTA PLACA DECORATIVA FOX NEGRO/AZUL</t>
  </si>
  <si>
    <t>Z2341B</t>
  </si>
  <si>
    <t>PORTA PLACA DECORATIVA PRO AZUL/BLANCO</t>
  </si>
  <si>
    <t>Z2341N</t>
  </si>
  <si>
    <t>PORTA PLACA DECORATIVO PRO AZUL/NEGRO</t>
  </si>
  <si>
    <t>Z2339A</t>
  </si>
  <si>
    <t>PORTA PLACA DECORATIVO PRO BLANCO/AZUL</t>
  </si>
  <si>
    <t>Z2339N</t>
  </si>
  <si>
    <t>PORTA PLACA DECORATIVO PRO BLANCO/NEGRO</t>
  </si>
  <si>
    <t>Z2340A</t>
  </si>
  <si>
    <t>PORTA PLACA DECORATIVO PRO NEGRO/AZUL</t>
  </si>
  <si>
    <t>Z2340B</t>
  </si>
  <si>
    <t>PORTA PLACA DECORATIVO PRO NEGRO/BLANCO</t>
  </si>
  <si>
    <t>Z2340R</t>
  </si>
  <si>
    <t>PORTA PLACA DECORATIVO PRO NEGRO/ROJO</t>
  </si>
  <si>
    <t>Z2336A</t>
  </si>
  <si>
    <t>PORTA PLACA DECORATORIO FOX BLANCO/AZUL</t>
  </si>
  <si>
    <t>Z2336N</t>
  </si>
  <si>
    <t>PORTA PLACA DECORATORIO FOX BLANCO/NEGRO</t>
  </si>
  <si>
    <t>Z2336R</t>
  </si>
  <si>
    <t>PORTA PLACA DECORATORIO FOX BLANCO/ROJO</t>
  </si>
  <si>
    <t>Z2335</t>
  </si>
  <si>
    <t>VOLANTE E-EX TORNASOL</t>
  </si>
  <si>
    <t>Z025</t>
  </si>
  <si>
    <t>Z2316N</t>
  </si>
  <si>
    <t>WEI-150S</t>
  </si>
  <si>
    <t>Z2317N</t>
  </si>
  <si>
    <t>Z1301</t>
  </si>
  <si>
    <t>B969</t>
  </si>
  <si>
    <t>Z970</t>
  </si>
  <si>
    <t>BATERIA SECA 12N9-4B</t>
  </si>
  <si>
    <t>Z660</t>
  </si>
  <si>
    <t>Z1802</t>
  </si>
  <si>
    <t>Z699</t>
  </si>
  <si>
    <t>CARBURADOR PZ-26 COM CABLE</t>
  </si>
  <si>
    <t>Z1017</t>
  </si>
  <si>
    <t>CARETA DE FARO E-H1 NEGRA</t>
  </si>
  <si>
    <t>Z1181</t>
  </si>
  <si>
    <t>Z2039</t>
  </si>
  <si>
    <t>Z1611</t>
  </si>
  <si>
    <t>Z561</t>
  </si>
  <si>
    <t>Z1610</t>
  </si>
  <si>
    <t>Z594</t>
  </si>
  <si>
    <t>Z1647</t>
  </si>
  <si>
    <t>Z2031</t>
  </si>
  <si>
    <t>Z244</t>
  </si>
  <si>
    <t>Z1496</t>
  </si>
  <si>
    <t>Z395</t>
  </si>
  <si>
    <t>Z909</t>
  </si>
  <si>
    <t>Z1099</t>
  </si>
  <si>
    <t>Z401</t>
  </si>
  <si>
    <t>Z221</t>
  </si>
  <si>
    <t>GUAYA UNIVER 1.5M CON PERRITO PAQ*20PZ</t>
  </si>
  <si>
    <t>Z222</t>
  </si>
  <si>
    <t>GUAYA UNIVER 2M CON PERRITO PAQ*10PZ</t>
  </si>
  <si>
    <t>Z065</t>
  </si>
  <si>
    <t>WE-150 E-H</t>
  </si>
  <si>
    <t>Z621</t>
  </si>
  <si>
    <t>Z2019</t>
  </si>
  <si>
    <t>Z069</t>
  </si>
  <si>
    <t>Z2018</t>
  </si>
  <si>
    <t>Z2311</t>
  </si>
  <si>
    <t>Z2157</t>
  </si>
  <si>
    <t>Z434</t>
  </si>
  <si>
    <t>Z950</t>
  </si>
  <si>
    <t>Z1292</t>
  </si>
  <si>
    <t>Z651</t>
  </si>
  <si>
    <t>Z2103</t>
  </si>
  <si>
    <t>5*18</t>
  </si>
  <si>
    <t>Z2118</t>
  </si>
  <si>
    <t>Z822</t>
  </si>
  <si>
    <t>Z1086</t>
  </si>
  <si>
    <t>Z1205</t>
  </si>
  <si>
    <t>Z1954</t>
  </si>
  <si>
    <t>Z959</t>
  </si>
  <si>
    <t>Z1569</t>
  </si>
  <si>
    <t>Z189</t>
  </si>
  <si>
    <t>Z1066</t>
  </si>
  <si>
    <t>Z2297</t>
  </si>
  <si>
    <t>TACOMETRO DIGITAL E-EX-2024 MOD NUEVO</t>
  </si>
  <si>
    <t>Z617</t>
  </si>
  <si>
    <t>Z2013A</t>
  </si>
  <si>
    <t>Z2014A</t>
  </si>
  <si>
    <t>Z2014N</t>
  </si>
  <si>
    <t>Z2014R</t>
  </si>
  <si>
    <t>Z2013N</t>
  </si>
  <si>
    <t>Z2013R</t>
  </si>
  <si>
    <t>Z2334</t>
  </si>
  <si>
    <t>VOLANTE CG150 TORNASOL</t>
  </si>
  <si>
    <t>LED</t>
  </si>
  <si>
    <t>Z1696A</t>
  </si>
  <si>
    <t>BOMBA FRENO MANILLA CROCHE/RACING AZUL</t>
  </si>
  <si>
    <t>Z1696N</t>
  </si>
  <si>
    <t>BOMBA FRENO MANILLA CROCHE/RACING NEGRO</t>
  </si>
  <si>
    <t>Z1696R</t>
  </si>
  <si>
    <t>BOMBA FRENO MANILLA CROCHE/RACING ROJO</t>
  </si>
  <si>
    <t>PROTAPER</t>
  </si>
  <si>
    <t>Z2319A</t>
  </si>
  <si>
    <t>Z2319B</t>
  </si>
  <si>
    <t>Z2319N</t>
  </si>
  <si>
    <t>Z2319R</t>
  </si>
  <si>
    <t>Z2318A</t>
  </si>
  <si>
    <t>CUBRE LEVA PROTECTOR DE MANILLA CON LUZ LED HD-26 AZUL</t>
  </si>
  <si>
    <t>Z2318B</t>
  </si>
  <si>
    <t>CUBRE LEVA PROTECTOR DE MANILLA CON LUZ LED HD-26 BLANCO</t>
  </si>
  <si>
    <t>Z2318N</t>
  </si>
  <si>
    <t>CUBRE LEVA PROTECTOR DE MANILLA CON LUZ LED HD-26 NEGRO</t>
  </si>
  <si>
    <t>Z2318R</t>
  </si>
  <si>
    <t>CUBRE LEVA PROTECTOR DE MANILLA CON LUZ LED HD-26 ROJA</t>
  </si>
  <si>
    <t>Z210</t>
  </si>
  <si>
    <t>FLASH DE CRUCE UNIVERSAL CAJITA*10 PZ</t>
  </si>
  <si>
    <t>U5</t>
  </si>
  <si>
    <t>U7</t>
  </si>
  <si>
    <t>Z1687R</t>
  </si>
  <si>
    <t>TENSOR DE CADENA RACING ROJO</t>
  </si>
  <si>
    <t>VISERA/PARABRISAS METAL WE-150S AZUL OSCURO</t>
  </si>
  <si>
    <t>VISERA/PARABRISAS METAL WE-150S NEGRO</t>
  </si>
  <si>
    <t>VISERA/PARABRISAS METAL WE-150S ROJO</t>
  </si>
  <si>
    <t>VISERA/PARABRISAS METAL WE-150S ROSADO</t>
  </si>
  <si>
    <t>VISERA/PARABRISAS METAL WE-150S VERDE</t>
  </si>
  <si>
    <t>VISERAS/PARABRISAS METAL WE-150S AZUL CLARO</t>
  </si>
  <si>
    <t>VISERAS/PARABRISAS METAL WE-150S MORADO</t>
  </si>
  <si>
    <t>Z1050</t>
  </si>
  <si>
    <t>ACEITE DORADO 20W50 4T</t>
  </si>
  <si>
    <t>Z1776</t>
  </si>
  <si>
    <t>Z2317A</t>
  </si>
  <si>
    <t>Z2317R</t>
  </si>
  <si>
    <t>Z2316A</t>
  </si>
  <si>
    <t>BARRA ESTABILIZADORA WE150-S 450MM AZUL</t>
  </si>
  <si>
    <t>Z2316B</t>
  </si>
  <si>
    <t>BARRA ESTABILIZADORA WE150-S 450MM BLANCO</t>
  </si>
  <si>
    <t>Z2316Z</t>
  </si>
  <si>
    <t>BARRA ESTABILIZADORA WE150-S 450MM MORADO</t>
  </si>
  <si>
    <t>Z2316R</t>
  </si>
  <si>
    <t>BARRA ESTABILIZADORA WE150-S 450MM ROJA</t>
  </si>
  <si>
    <t>Z2316F</t>
  </si>
  <si>
    <t>BARRA ESTABILIZADORA WE150-S 450MM ROSADO</t>
  </si>
  <si>
    <t>Z2307</t>
  </si>
  <si>
    <t>BASTON DELANTERO</t>
  </si>
  <si>
    <t>Z360</t>
  </si>
  <si>
    <t>Z362</t>
  </si>
  <si>
    <t>Z2096</t>
  </si>
  <si>
    <t>Z018</t>
  </si>
  <si>
    <t>Z020</t>
  </si>
  <si>
    <t>Z2119</t>
  </si>
  <si>
    <t>Z366</t>
  </si>
  <si>
    <t>Z363</t>
  </si>
  <si>
    <t>Z1008</t>
  </si>
  <si>
    <t>Z658</t>
  </si>
  <si>
    <t>Z2084</t>
  </si>
  <si>
    <t>Z2108</t>
  </si>
  <si>
    <t>Z156</t>
  </si>
  <si>
    <t>Z154</t>
  </si>
  <si>
    <t>CORNETA PEQUEÑO 12V UNIVERSAL</t>
  </si>
  <si>
    <t>Z900</t>
  </si>
  <si>
    <t>Z1025</t>
  </si>
  <si>
    <t>Z1034</t>
  </si>
  <si>
    <t>Z1279B</t>
  </si>
  <si>
    <t>Z2327</t>
  </si>
  <si>
    <t>ESCUDA</t>
  </si>
  <si>
    <t>Z186</t>
  </si>
  <si>
    <t>Z2116</t>
  </si>
  <si>
    <t>Z179</t>
  </si>
  <si>
    <t>Z1606</t>
  </si>
  <si>
    <t>Z2017</t>
  </si>
  <si>
    <t>Z2329</t>
  </si>
  <si>
    <t>Z1046</t>
  </si>
  <si>
    <t>Z1618</t>
  </si>
  <si>
    <t>Z748</t>
  </si>
  <si>
    <t>Z2284</t>
  </si>
  <si>
    <t>Z465</t>
  </si>
  <si>
    <t>VISERAS/PARABRISAS METAL WE-150S BLANCO</t>
  </si>
  <si>
    <t>BARRA ESTABILIZADORA 420MM AZUL</t>
  </si>
  <si>
    <t xml:space="preserve">BARRA ESTABILIZADORA 420MM NEGRO </t>
  </si>
  <si>
    <t>BARRA ESTABILIZADORA 420MM ROJO</t>
  </si>
  <si>
    <t>CONTRA PESO RACING UNIVERSAL AZUL PAR</t>
  </si>
  <si>
    <t>CONTRA PESO RACING UNIVERSAL NEGRO PAR</t>
  </si>
  <si>
    <t>CONTRA PESO RACING UNIVERSAL ROJO PAR</t>
  </si>
  <si>
    <t>CUBRE LEVA PROTECTOR DE MANILLA AZUL</t>
  </si>
  <si>
    <t>CUBRE LEVA PROTECTOR DE MANILLA BLANCO</t>
  </si>
  <si>
    <t>CUBRE LEVA PROTECTOR DE MANILLA NEGRO</t>
  </si>
  <si>
    <t>CUBRE LEVA PROTECTOR DE MANILLA ROJA</t>
  </si>
  <si>
    <t>DEFENSA DE LUJO ( PROTECTOR CAIDA ) AZUL</t>
  </si>
  <si>
    <t>DEFENSA DE LUJO ( PROTECTOR CAIDA ) BLANCO</t>
  </si>
  <si>
    <t>DEFENSA DE LUJO ( PROTECTOR CAIDA ) MORADO</t>
  </si>
  <si>
    <t>DEFENSA DE LUJO ( PROTECTOR CAIDA ) NEGRO</t>
  </si>
  <si>
    <t>DEFENSA DE LUJO ( PROTECTOR CAIDA ) ROSADO</t>
  </si>
  <si>
    <t>DEFENSA DE LUJO ( PROTECTOR CAIDA ) VERDE</t>
  </si>
  <si>
    <t xml:space="preserve">LLAVERO ZAPATO AZUL </t>
  </si>
  <si>
    <t>LUCES LED 24 PERLAS</t>
  </si>
  <si>
    <t>PORTA MALETA UNIVERSAL COLOR AZUL</t>
  </si>
  <si>
    <t>PORTA MALETA UNIVERSAL COLOR ROJA</t>
  </si>
  <si>
    <t>PORTA MALETA UNIVERSAL COLOR ROSADO</t>
  </si>
  <si>
    <t>PORTA PLACA ALUMINIO COLOR NEGRA RACING</t>
  </si>
  <si>
    <t>PORTA PLACA ALUMINIO COLOR PLATIADA RACING</t>
  </si>
  <si>
    <t>PORTA PLACA ALUMINIO COLOR ROJO RACING</t>
  </si>
  <si>
    <t>PORTA PLACA ALUMINIO COLOR ROSADO RACING</t>
  </si>
  <si>
    <t>PORTA PLACA ALUMINIO COLOR VERDE RACING</t>
  </si>
  <si>
    <t>FOX</t>
  </si>
  <si>
    <t>PORTA PLACA RACING PLATIADA CON LUZ MOD CNC</t>
  </si>
  <si>
    <t>PROTECTOR MOTOR PECHERA VINO TINTO</t>
  </si>
  <si>
    <t>TAPA CARBURADOR AZUL</t>
  </si>
  <si>
    <t>TAPA CARBURADOR ROJO</t>
  </si>
  <si>
    <t>TAPA CARBURADOR VERDE</t>
  </si>
  <si>
    <t>TUBO ESCAPE COMPLETO MUFLE TORNASOL</t>
  </si>
  <si>
    <t>VISERA E-OV E-EX  ROJA</t>
  </si>
  <si>
    <t>AMORTIGUADOR MORADO</t>
  </si>
  <si>
    <t>AMORTIGUADOR ROSADO</t>
  </si>
  <si>
    <t>AMORTIGUADOR TRAS.</t>
  </si>
  <si>
    <t>AMORTIGUADOR TRASERA  CON TAPA</t>
  </si>
  <si>
    <t xml:space="preserve">AMORTIGUADOR TRASERO </t>
  </si>
  <si>
    <t xml:space="preserve">AMORTIGUADOR TRASERO SOLO </t>
  </si>
  <si>
    <t xml:space="preserve">ARAÑA DE FARO </t>
  </si>
  <si>
    <t>ARBO LEVA</t>
  </si>
  <si>
    <t xml:space="preserve">ARBO LEVA </t>
  </si>
  <si>
    <t xml:space="preserve">ARBOL DE LEVA </t>
  </si>
  <si>
    <t>ARBOL DE LEVA CARBONIZADO METAL</t>
  </si>
  <si>
    <t>ARO DE FUEGO EMPACADURA TUPO ESCAPE CG-150 PAQ*100PZ</t>
  </si>
  <si>
    <t>ARO DE FUEGO EMPACADURA TUPO ESCAPE GY6/150 PAQ*100PZ</t>
  </si>
  <si>
    <t>ASIENTO  MOD FOX AZUL</t>
  </si>
  <si>
    <t>ASIENTO  MOD FOX MORADO</t>
  </si>
  <si>
    <t>ASIENTO  MOD FOX ROJO</t>
  </si>
  <si>
    <t>ASIENTO MOD-FOX AZUL</t>
  </si>
  <si>
    <t>ASIENTO MOD-FOX MORADO</t>
  </si>
  <si>
    <t>ASIENTO MOD-FOX ROJO</t>
  </si>
  <si>
    <t>ASIENTO MOD-FOX VERDE</t>
  </si>
  <si>
    <t>AUTOMATICO COCHINITO</t>
  </si>
  <si>
    <t xml:space="preserve">AUTOMATICO COCHINITO </t>
  </si>
  <si>
    <t>BALANSINES 141.3MM</t>
  </si>
  <si>
    <t>BALANSINES 148.5MM</t>
  </si>
  <si>
    <t>BANDA CENTRIFUGA DE CROCHERA</t>
  </si>
  <si>
    <t>BANDA CROCHERA</t>
  </si>
  <si>
    <t>BANDA DE FRENO</t>
  </si>
  <si>
    <t>BANDA DE FRENO BISELADA</t>
  </si>
  <si>
    <t>BANDA DE FRENO MARRON</t>
  </si>
  <si>
    <t xml:space="preserve">BARRA POSA PIE COMPLETO </t>
  </si>
  <si>
    <t xml:space="preserve">BARRA POSAPIE  COMPLETO </t>
  </si>
  <si>
    <t>BARRA POSAPIE COMPLETO</t>
  </si>
  <si>
    <t xml:space="preserve">BARRA POSAPIES COMPLETO </t>
  </si>
  <si>
    <t>BASE CARBURADOR</t>
  </si>
  <si>
    <t xml:space="preserve">BASE CARBURADOR </t>
  </si>
  <si>
    <t>BASE DE GUARDAFANGO</t>
  </si>
  <si>
    <t>BASE LEVA CROCHE</t>
  </si>
  <si>
    <t xml:space="preserve">BASE LEVA CROCHE </t>
  </si>
  <si>
    <t xml:space="preserve">BASTON DELANTERO </t>
  </si>
  <si>
    <t>BASTON DELANTERO DORADO</t>
  </si>
  <si>
    <t>BASTON DELANTERO NEGRO</t>
  </si>
  <si>
    <t>BATERIA 12N14 SECA</t>
  </si>
  <si>
    <t>BATERIA SECA 12N5</t>
  </si>
  <si>
    <t xml:space="preserve">BATERIA SECA 12N6.5BS NEGRO </t>
  </si>
  <si>
    <t>BATERIA SECA 12N7-3A</t>
  </si>
  <si>
    <t>BATERIA SECA YTX12</t>
  </si>
  <si>
    <t>BATERIA YTX9-BS SECA</t>
  </si>
  <si>
    <t xml:space="preserve">BIELA CIGUEÑAL </t>
  </si>
  <si>
    <t xml:space="preserve">BOBINA </t>
  </si>
  <si>
    <t xml:space="preserve">BOBINA ALTA </t>
  </si>
  <si>
    <t xml:space="preserve">BOMBA ACEITE COMPLETO </t>
  </si>
  <si>
    <t>BOMBA DE ACEITE COMPLETO</t>
  </si>
  <si>
    <t xml:space="preserve">BOMBA DE ACEITE COMPLETO </t>
  </si>
  <si>
    <t>BOMBA DE ACEITE COMPLETO CON PIÑON</t>
  </si>
  <si>
    <t>BOMBA DE FRENO POSTERIOR CALIPER</t>
  </si>
  <si>
    <t xml:space="preserve">BOMBA FRENO DELANTERO DERECHA </t>
  </si>
  <si>
    <t>BOMBA FRENO DELATERO</t>
  </si>
  <si>
    <t>BOMBA FRENO DERECHA</t>
  </si>
  <si>
    <t>BOMBA FRENO IZQUIERDA</t>
  </si>
  <si>
    <t xml:space="preserve">BOMBA FRENO IZQUIERDA </t>
  </si>
  <si>
    <t xml:space="preserve">BOMBA FRENO TRASERO </t>
  </si>
  <si>
    <t>BUJE DE HORQUILLA PAR</t>
  </si>
  <si>
    <t>BUJE SEPARADO RIN TRASERO</t>
  </si>
  <si>
    <t>BUJIA DIAMANTE NGK 10# A7</t>
  </si>
  <si>
    <t>BURRO</t>
  </si>
  <si>
    <t xml:space="preserve">BURRO </t>
  </si>
  <si>
    <t xml:space="preserve">C.D.I </t>
  </si>
  <si>
    <t xml:space="preserve">C.D.I (PEQ) </t>
  </si>
  <si>
    <t>C.D.I GRANDE</t>
  </si>
  <si>
    <t xml:space="preserve">C.D.I RACING </t>
  </si>
  <si>
    <t xml:space="preserve">C.D.I. </t>
  </si>
  <si>
    <t>C.D.I. 5 DIENTES</t>
  </si>
  <si>
    <t>CABLE INSTALACION</t>
  </si>
  <si>
    <t xml:space="preserve">CABLE INSTALACION </t>
  </si>
  <si>
    <t xml:space="preserve">CADENA ACEITE 25H42L </t>
  </si>
  <si>
    <t xml:space="preserve">CADENA ACEITE 2X3X44 </t>
  </si>
  <si>
    <t>CADENA BOMBA DE ACEITE  2*3-38L</t>
  </si>
  <si>
    <t>CADENA DE TIEMPO  4*5-120L</t>
  </si>
  <si>
    <t>CADENA DE TIEMPO 2*3-82L</t>
  </si>
  <si>
    <t>CADENA DE TIEMPO 3*4-136L</t>
  </si>
  <si>
    <t>CADENA DE TIEMPO MOD NUEVO 25H42L</t>
  </si>
  <si>
    <t>Z2154</t>
  </si>
  <si>
    <t>CADENA REFORZADA 428H124L DORADA</t>
  </si>
  <si>
    <t>Z2156</t>
  </si>
  <si>
    <t>CADENA REFORZADA 428H132L DORADA</t>
  </si>
  <si>
    <t>CADENA TIEMPO  2*3-100L</t>
  </si>
  <si>
    <t xml:space="preserve">CADENA TIEMPO 2*3*100L </t>
  </si>
  <si>
    <t xml:space="preserve">CADENA TIEMPO 2*3*90L  </t>
  </si>
  <si>
    <t>CADENA TIEMPO 2*3*94</t>
  </si>
  <si>
    <t>CADENA TIEMPO 2X30X90</t>
  </si>
  <si>
    <t xml:space="preserve">CADENA TIEMPO 3X4-102L </t>
  </si>
  <si>
    <t xml:space="preserve">CADENA TIEMPO 3X4X100 </t>
  </si>
  <si>
    <t>CADENA TIEMPO 4*5*174L</t>
  </si>
  <si>
    <t>CAJA TRANSMISION COMPLETA</t>
  </si>
  <si>
    <t>CALIPE DELANTERO</t>
  </si>
  <si>
    <t>CALIPER DELANTERO</t>
  </si>
  <si>
    <t xml:space="preserve">CALIPER DELANTERO </t>
  </si>
  <si>
    <t xml:space="preserve">CALIPER FRENO </t>
  </si>
  <si>
    <t>CALIPER TRASERO</t>
  </si>
  <si>
    <t xml:space="preserve">CAMARA  COMPLETO CON TAPA </t>
  </si>
  <si>
    <t>CAMARA COMPLETA</t>
  </si>
  <si>
    <t xml:space="preserve">CAMARA COMPLETA </t>
  </si>
  <si>
    <t>CAMARA COMPLETA CON TAPA NEGRO</t>
  </si>
  <si>
    <t>CAMARA COMPLETA NEGRO</t>
  </si>
  <si>
    <t>CAMARA MEDIA COMPLETA</t>
  </si>
  <si>
    <t xml:space="preserve">CAMARA MEDIA COMPLETA </t>
  </si>
  <si>
    <t>CARBONERA COMPLETA</t>
  </si>
  <si>
    <t xml:space="preserve">CARBURADOR </t>
  </si>
  <si>
    <t xml:space="preserve">CARBURADOR CON GUAYA </t>
  </si>
  <si>
    <t>CARBURADOR PZ27</t>
  </si>
  <si>
    <t>CARCASA DE TACOMETRO COMPLETO</t>
  </si>
  <si>
    <t xml:space="preserve">CARETA BLANCO </t>
  </si>
  <si>
    <t xml:space="preserve">CARETA DE FARO ROJO </t>
  </si>
  <si>
    <t>CARTER</t>
  </si>
  <si>
    <t xml:space="preserve">CARTER ( CONTRAPESO ) </t>
  </si>
  <si>
    <t>CARTER NEGRO</t>
  </si>
  <si>
    <t>CIGUAÑAL 15P 2009</t>
  </si>
  <si>
    <t>CIGUEÑAL 22T COMPLETO</t>
  </si>
  <si>
    <t>CIGUEÑAL COMPLETA</t>
  </si>
  <si>
    <t xml:space="preserve">CIGUEÑAL COMPLETA </t>
  </si>
  <si>
    <t>CIGUEÑAL COMPLETA MOD NUEVO</t>
  </si>
  <si>
    <t xml:space="preserve">CONECTOR DE ACEITE </t>
  </si>
  <si>
    <t>CONTRA CARTE</t>
  </si>
  <si>
    <t xml:space="preserve">CONTRA CARTE </t>
  </si>
  <si>
    <t>CONTRA CARTE NEGRO</t>
  </si>
  <si>
    <t xml:space="preserve">CONTRA CARTER </t>
  </si>
  <si>
    <t>CORNETA 12V GRANDE</t>
  </si>
  <si>
    <t>CORNETA 12V PAR</t>
  </si>
  <si>
    <t>CORONA PALETA 36T</t>
  </si>
  <si>
    <t>CORONA PALETA 38T</t>
  </si>
  <si>
    <t>CORONA PALETA 39T</t>
  </si>
  <si>
    <t xml:space="preserve">CORONA PALETA 39T </t>
  </si>
  <si>
    <t>CORONA PALETA 40T</t>
  </si>
  <si>
    <t>CORONA PALETA 41T</t>
  </si>
  <si>
    <t xml:space="preserve">CORONA PALETA 43T </t>
  </si>
  <si>
    <t>CORREA 835-20-30 CLASE ORIGINAL</t>
  </si>
  <si>
    <t xml:space="preserve">CORREA 842-20-30 CLASE ORIGINAL </t>
  </si>
  <si>
    <t xml:space="preserve">CREMALLERA COMPLETO </t>
  </si>
  <si>
    <t xml:space="preserve">CREMAYERA COMPLETA </t>
  </si>
  <si>
    <t>CREMAYERA COMPLETA CG150</t>
  </si>
  <si>
    <t>CREMAYERA COMPLETO</t>
  </si>
  <si>
    <t xml:space="preserve">CREMAYERA COMPLETO </t>
  </si>
  <si>
    <t xml:space="preserve">CREMAYERA SOLO </t>
  </si>
  <si>
    <t>CROCHERA  COMPLETO C/CAMP 5 TORN</t>
  </si>
  <si>
    <t>CROCHERA  COMPLETO C/CAMP 6 TORNI</t>
  </si>
  <si>
    <t xml:space="preserve">CROCHERA COMPLETA CON CAMPANA </t>
  </si>
  <si>
    <t>CROCHERA COMPLETO</t>
  </si>
  <si>
    <t xml:space="preserve">CROCHERA COMPLETO CON TAPA </t>
  </si>
  <si>
    <t>CROCHERA COMPLETO S/CAM 4TORNILLO</t>
  </si>
  <si>
    <t xml:space="preserve">CROCHERA COMPLETO TRAS. (CON TAPA) </t>
  </si>
  <si>
    <t>CROCHERA TRASERA CON TAPA</t>
  </si>
  <si>
    <t xml:space="preserve">CUENTA KILIMETRO DISCO </t>
  </si>
  <si>
    <t xml:space="preserve">CUENTA KILOMETRO ( DISCO ) </t>
  </si>
  <si>
    <t xml:space="preserve">CUENTA KILOMETRO ( DISCO )  </t>
  </si>
  <si>
    <t xml:space="preserve">CUENTA KILOMETRO DIGITAL </t>
  </si>
  <si>
    <t>CUÑA CIGUENAL PAQ*50PZ</t>
  </si>
  <si>
    <t>CUÑAS CIGUEÑAL PAQ 50PZ</t>
  </si>
  <si>
    <t>CUÑAS CIGUEÑAL PAQ*50PZ</t>
  </si>
  <si>
    <t>DIAFRAMA PAQ*10PZ</t>
  </si>
  <si>
    <t xml:space="preserve">DISCO CROCHE </t>
  </si>
  <si>
    <t>DISCO CROCHE (7 PIEZA)</t>
  </si>
  <si>
    <t>DISCO CROCHE 8PZ</t>
  </si>
  <si>
    <t xml:space="preserve">DISCO DE CROCHE </t>
  </si>
  <si>
    <t>DISCO DE CROCHE 6 PIEZA</t>
  </si>
  <si>
    <t>DISCO DE FRENO TRASERO</t>
  </si>
  <si>
    <t xml:space="preserve">DISCO DE FRENO TRASERO </t>
  </si>
  <si>
    <t xml:space="preserve">DISCO DE FRENO TRASERO MODELO NUEVO </t>
  </si>
  <si>
    <t xml:space="preserve"> WE-D200</t>
  </si>
  <si>
    <t xml:space="preserve">DISCO FRENO DELANTERO </t>
  </si>
  <si>
    <t xml:space="preserve">EJE DE ARRANQU ECOMPLETO </t>
  </si>
  <si>
    <t>EJE DE ARRANQUE COMPLETO</t>
  </si>
  <si>
    <t xml:space="preserve">EJE DE ARRANQUE COMPLETO </t>
  </si>
  <si>
    <t>EJE DE ARRANQUE PRIMARIO 158MM</t>
  </si>
  <si>
    <t>EJE DE ARRANQUE PRIMARIO 162MM</t>
  </si>
  <si>
    <t xml:space="preserve">EJE DE CAJA </t>
  </si>
  <si>
    <t>EJE DE CAMBIO</t>
  </si>
  <si>
    <t xml:space="preserve">EJE DE CAMIO </t>
  </si>
  <si>
    <t>EJE DELANTERO</t>
  </si>
  <si>
    <t xml:space="preserve">EJE HORQUILLA </t>
  </si>
  <si>
    <t xml:space="preserve">EJE TRASERO </t>
  </si>
  <si>
    <t>EMBOBINADO</t>
  </si>
  <si>
    <t xml:space="preserve">EMBOBINADO </t>
  </si>
  <si>
    <t>EMBOBINADO 18 CAMPO COBRE ORIGINAL</t>
  </si>
  <si>
    <t>EMBOBINADO 6 CAMPO</t>
  </si>
  <si>
    <t>EMBOBINADO CG 5 CABLES ORIGINA</t>
  </si>
  <si>
    <t>EMBOBINADO COBRE</t>
  </si>
  <si>
    <t>EMBOBINADO COBRE BASE METAL</t>
  </si>
  <si>
    <t>EMBOBINADO COBRE ORIGINAL</t>
  </si>
  <si>
    <t xml:space="preserve">EMBOBINADO COMPLETO </t>
  </si>
  <si>
    <t>EMBOBINADO E-H 4 CABLES</t>
  </si>
  <si>
    <t>ESTOPERA BASTON</t>
  </si>
  <si>
    <t xml:space="preserve">ESTOPERA BASTON </t>
  </si>
  <si>
    <t>FARO</t>
  </si>
  <si>
    <t xml:space="preserve">FARO </t>
  </si>
  <si>
    <t>FILTRO ACEITE</t>
  </si>
  <si>
    <t>FILTRO CONICO 39MM</t>
  </si>
  <si>
    <t xml:space="preserve">FILTRO CONICO 42MM </t>
  </si>
  <si>
    <t>FILTRO DE ACEITE</t>
  </si>
  <si>
    <t>FILTRO DE AIRE</t>
  </si>
  <si>
    <t xml:space="preserve">FILTRO DE AIRE </t>
  </si>
  <si>
    <t>FILTRO DE AIRE REDONDO</t>
  </si>
  <si>
    <t>FLOTANTE</t>
  </si>
  <si>
    <t xml:space="preserve">FLOTANTE </t>
  </si>
  <si>
    <t xml:space="preserve">FLOTANTE TANQUE </t>
  </si>
  <si>
    <t>FORRO DE ASIENTO</t>
  </si>
  <si>
    <t xml:space="preserve">FORRO DE ASIENTO </t>
  </si>
  <si>
    <t xml:space="preserve">GOMA PORTA CORONA </t>
  </si>
  <si>
    <t>GOMA PORTA CORONA METAL</t>
  </si>
  <si>
    <t>GUARDAFANGO DELANTEROE-EX PLATEADO</t>
  </si>
  <si>
    <t>GUAYA ACELARACION PAQ*10PZ</t>
  </si>
  <si>
    <t>GUAYA ACELERACION JOG PAQ*10PZ</t>
  </si>
  <si>
    <t>GUAYA ACELERACION PAQ 10 PZ</t>
  </si>
  <si>
    <t>GUAYA ACELERACION PAQ 10PZ</t>
  </si>
  <si>
    <t>GUAYA ACELERACION PAQ 10PZA</t>
  </si>
  <si>
    <t>GUAYA ACELERACION PAQ*10PZ</t>
  </si>
  <si>
    <t>GUAYA ACELERACION PAQ/10PZA</t>
  </si>
  <si>
    <t>GUAYA ACERELACION PAQ*10PZ</t>
  </si>
  <si>
    <t>GUAYA CROCHE PAQ*10PZ</t>
  </si>
  <si>
    <t xml:space="preserve">GUAYA CROCHE PAQ*10PZ </t>
  </si>
  <si>
    <t>GUAYA CROCHE PAQ-10PZ</t>
  </si>
  <si>
    <t>GUAYA FRENO PAQ*10PZ</t>
  </si>
  <si>
    <t>GUAYA KILOMETRAJE PAQ 10*PZ</t>
  </si>
  <si>
    <t>GUAYA KILOMETRAJE PAQ 10PZ</t>
  </si>
  <si>
    <t>GUAYA KILOMETRAJE PAQ*10*PZ</t>
  </si>
  <si>
    <t>GUAYA KILOMETRAJE PAQ*10PZ</t>
  </si>
  <si>
    <t>GUAYA KILOMETRAJE PAQ10*PZ</t>
  </si>
  <si>
    <t xml:space="preserve">HORQUILLA TRAS. </t>
  </si>
  <si>
    <t>HORQUILLA TRAS. CARRETERA</t>
  </si>
  <si>
    <t>HORQUILLA TRASERA</t>
  </si>
  <si>
    <t>KIT 1/2 DE EMPACADURA</t>
  </si>
  <si>
    <t>KIT 1/3 DE EMPACADURA</t>
  </si>
  <si>
    <t>KIT 1/4 DE EMPACADURA</t>
  </si>
  <si>
    <t>KIT 1/5 DE EMPACADURA</t>
  </si>
  <si>
    <t>KIT 1/6 DE EMPACADURA</t>
  </si>
  <si>
    <t>KIT CARBURADO CON FLOTANTE</t>
  </si>
  <si>
    <t>KIT CARBURADOR CON FLOTANTE</t>
  </si>
  <si>
    <t>KIT CILINDRO COMPLETO</t>
  </si>
  <si>
    <t>KIT CILINDRO COMPLETO 69MM</t>
  </si>
  <si>
    <t>KIT CILINDRO WE-D200 COMPLETO</t>
  </si>
  <si>
    <t xml:space="preserve">KIT DE CARBURADOR CON FLOTANTE </t>
  </si>
  <si>
    <t xml:space="preserve">KIT DE ESTRELLA DE CAMBIO </t>
  </si>
  <si>
    <t>KIT DE LEVA PORTA BANDA</t>
  </si>
  <si>
    <t xml:space="preserve">KIT EMPACADURA COPLETA </t>
  </si>
  <si>
    <t>KIT ESTOPERA MOTOR</t>
  </si>
  <si>
    <t>KIT PISTON CG-150 STD</t>
  </si>
  <si>
    <t>KIT PISTON CON ANILLO +0.25</t>
  </si>
  <si>
    <t>KIT PISTON CON ANILLO E-OU 150 +0.25</t>
  </si>
  <si>
    <t>KIT PISTON CON ANILLO E-OU 150 STD</t>
  </si>
  <si>
    <t>KIT PISTON CON ANILLO E-OV GS +0.25</t>
  </si>
  <si>
    <t>KIT PISTON CON ANILLO GY6/150 +0.25</t>
  </si>
  <si>
    <t>KIT PISTON CON ANILLO STD</t>
  </si>
  <si>
    <t>KIT PISTON E-T200 STD</t>
  </si>
  <si>
    <t>KIT PISTON S-AX STD</t>
  </si>
  <si>
    <t>KIT RELACION COMPLETO 15T-38T-128</t>
  </si>
  <si>
    <t>KIT RELACION COMPLETO 15T-38T-128L</t>
  </si>
  <si>
    <t>KIT RELACION COMPLETO 15T-45T-132</t>
  </si>
  <si>
    <t>KIT REPARACIN BOMBA FRENO PAQ*10</t>
  </si>
  <si>
    <t>KIT REPARACION BOMBA FRENO*10PZ</t>
  </si>
  <si>
    <t>KIT SWICHERA COMPLETA</t>
  </si>
  <si>
    <t>LLAVE GASOLINA</t>
  </si>
  <si>
    <t xml:space="preserve">LLAVE GASOLINA </t>
  </si>
  <si>
    <t>LUCES LED 20 CON BASE Y TORNILLO</t>
  </si>
  <si>
    <t>LUCES LED 20 PERLAS</t>
  </si>
  <si>
    <t>LUZ DE CRUCE</t>
  </si>
  <si>
    <t xml:space="preserve">LUZ DE CRUCE </t>
  </si>
  <si>
    <t>LUZ DE CRUCE LED</t>
  </si>
  <si>
    <t>LUZ DE CRUCE MODELO NUEVO</t>
  </si>
  <si>
    <t>LUZ DE CRUCE NORMA</t>
  </si>
  <si>
    <t>LUZ DE CRUZE TRASERO</t>
  </si>
  <si>
    <t>MAGNETO 8 CAMPO</t>
  </si>
  <si>
    <t>MAGNETO ROTOR</t>
  </si>
  <si>
    <t xml:space="preserve">MAGNETO ROTOR </t>
  </si>
  <si>
    <t>MAGNETO ROTOR 11</t>
  </si>
  <si>
    <t>MAGNETO ROTOR 12</t>
  </si>
  <si>
    <t>MANGUERA FRENO DELANTERO</t>
  </si>
  <si>
    <t>MANGUERA FRENO TRASERO 72CM</t>
  </si>
  <si>
    <t>MANILLA CROCHE COMPLETO</t>
  </si>
  <si>
    <t>MARTILLERA</t>
  </si>
  <si>
    <t>MARTILLERA  COMPLETA</t>
  </si>
  <si>
    <t xml:space="preserve">MARTILLERA ARRIBA COMPLETA </t>
  </si>
  <si>
    <t xml:space="preserve">MARTILLERA ARRIBA CON ROLINERA </t>
  </si>
  <si>
    <t>MARTILLO DE CILINDRO</t>
  </si>
  <si>
    <t>MOTO ARRANQUE</t>
  </si>
  <si>
    <t xml:space="preserve">MOTOR ARRANQUE </t>
  </si>
  <si>
    <t>MOTOR ARRANQUE CON CABLE</t>
  </si>
  <si>
    <t>PANTALLA DE FARO</t>
  </si>
  <si>
    <t>PANTALLA DE FARO ORIGINAL</t>
  </si>
  <si>
    <t>PARRILLA TRASERA TORNASOL</t>
  </si>
  <si>
    <t>PARRILLA TRASERO</t>
  </si>
  <si>
    <t xml:space="preserve">PARRILLA TRASERO NEGRO MATE </t>
  </si>
  <si>
    <t>PASTILLA DE FRENO</t>
  </si>
  <si>
    <t xml:space="preserve">PASTILLA DE FRENO TRAS </t>
  </si>
  <si>
    <t>PASTILLA FRENO</t>
  </si>
  <si>
    <t>PASTILLA FRENO DELANTER</t>
  </si>
  <si>
    <t>PATA CAMBIO</t>
  </si>
  <si>
    <t>PATA FRENO</t>
  </si>
  <si>
    <t xml:space="preserve">PATA FRENO </t>
  </si>
  <si>
    <t>PATA FRENO COLOR NEGRO</t>
  </si>
  <si>
    <t xml:space="preserve">PATA PREDER </t>
  </si>
  <si>
    <t>PATA PRENDER RK200</t>
  </si>
  <si>
    <t>PATINE</t>
  </si>
  <si>
    <t>PEPA DE VARIADOR</t>
  </si>
  <si>
    <t xml:space="preserve">PEPA DE VARIADOR </t>
  </si>
  <si>
    <t>PIE AMIGO</t>
  </si>
  <si>
    <t>PINES CREMAYERA PAQ*10PZ</t>
  </si>
  <si>
    <t>PIÑON 15T</t>
  </si>
  <si>
    <t>PÍÑON 15T</t>
  </si>
  <si>
    <t>PIÑON 16T</t>
  </si>
  <si>
    <t>PIÑON DORADO 14T</t>
  </si>
  <si>
    <t xml:space="preserve">PIÑON DORADO 15T </t>
  </si>
  <si>
    <t>PIÑON TERCERA DE TRANSMISION</t>
  </si>
  <si>
    <t xml:space="preserve">PIÑON TERCERA DE TRANSMISION </t>
  </si>
  <si>
    <t>PISTA CONICA</t>
  </si>
  <si>
    <t>PISTA NORMA</t>
  </si>
  <si>
    <t>PISTA NORMAL</t>
  </si>
  <si>
    <t>PISTA VOLANTE</t>
  </si>
  <si>
    <t xml:space="preserve">PISTA VOLANTE </t>
  </si>
  <si>
    <t xml:space="preserve">PISTA VOLANTE NORMA </t>
  </si>
  <si>
    <t xml:space="preserve">PORTA BANDA COMPLETO </t>
  </si>
  <si>
    <t>PORTA BANDA TRAS, COMPLETO</t>
  </si>
  <si>
    <t>PORTA BANDA TRAS. COMPLETO</t>
  </si>
  <si>
    <t>PORTA CORONA COMPLETA</t>
  </si>
  <si>
    <t xml:space="preserve">PORTA CORONA COMPLETA </t>
  </si>
  <si>
    <t>PORTA CORONA COMPLETO</t>
  </si>
  <si>
    <t xml:space="preserve">PORTA CORONA COMPLETO </t>
  </si>
  <si>
    <t>POSAPIE CON BASE DELANTERO</t>
  </si>
  <si>
    <t>POSAPIE DELANTERO</t>
  </si>
  <si>
    <t xml:space="preserve">POSAPIE DELANTERO </t>
  </si>
  <si>
    <t>POSAPIE TRASERO</t>
  </si>
  <si>
    <t xml:space="preserve">POSAPIE TRASERO </t>
  </si>
  <si>
    <t xml:space="preserve">POSAPIES TRASERO </t>
  </si>
  <si>
    <t>POSAPIES TRASERO CON TORNILLO</t>
  </si>
  <si>
    <t xml:space="preserve">PRENSA CADENA </t>
  </si>
  <si>
    <t>PUÑO DE MANILLAR</t>
  </si>
  <si>
    <t xml:space="preserve">PUÑO DE MANILLAR </t>
  </si>
  <si>
    <t xml:space="preserve">PURIFICADOR COMPLETO </t>
  </si>
  <si>
    <t>REGULADOR</t>
  </si>
  <si>
    <t xml:space="preserve"> CG-150</t>
  </si>
  <si>
    <t>REGULADOR 6 CABLE</t>
  </si>
  <si>
    <t>REGULADOR 6/ENCHUFE</t>
  </si>
  <si>
    <t>REGULADOR 7CABLE</t>
  </si>
  <si>
    <t xml:space="preserve">REGULADOR DE CORRIENTE </t>
  </si>
  <si>
    <t>RESORTE DE BURRO PAQ*50PZ</t>
  </si>
  <si>
    <t>RETROVISORE</t>
  </si>
  <si>
    <t xml:space="preserve">RETROVISORE CROMADO </t>
  </si>
  <si>
    <t>RETROVISORES</t>
  </si>
  <si>
    <t xml:space="preserve">RETROVISORES </t>
  </si>
  <si>
    <t>RETROVISORES 10MM</t>
  </si>
  <si>
    <t xml:space="preserve">RETROVISORES 10MM </t>
  </si>
  <si>
    <t>RETROVISORES PATA CORTA</t>
  </si>
  <si>
    <t>RIN DELANTERO ALUMINIO</t>
  </si>
  <si>
    <t xml:space="preserve">RIN DELANTERO ALUMINIO </t>
  </si>
  <si>
    <t xml:space="preserve">RIN DELANTERO COMPLETO BANDA </t>
  </si>
  <si>
    <t xml:space="preserve">RIN TRASERO ALUMINIO </t>
  </si>
  <si>
    <t xml:space="preserve">RULERA </t>
  </si>
  <si>
    <t>RULOS PARA RULERA</t>
  </si>
  <si>
    <t xml:space="preserve">SALVA CARTER </t>
  </si>
  <si>
    <t>SELECTOR DE CAMBIO</t>
  </si>
  <si>
    <t xml:space="preserve">SEPARADOR DISCO DE CROCHE 4 PIEZA </t>
  </si>
  <si>
    <t xml:space="preserve">SEPARADOR DISCO DE CROCHE 5 PIEZA </t>
  </si>
  <si>
    <t>STOP COMPLETO</t>
  </si>
  <si>
    <t xml:space="preserve">STOP COMPLETO </t>
  </si>
  <si>
    <t>STOP CONPLETO</t>
  </si>
  <si>
    <t>STOP E-EX 2025 MOD NUEVO COMPLETO</t>
  </si>
  <si>
    <t>STOP WE-150S 2024 MOD NUEVO COMLETO</t>
  </si>
  <si>
    <t xml:space="preserve">SWICHERA (KIT) COMPLETO </t>
  </si>
  <si>
    <t>SWICHERA ENCENDIDO</t>
  </si>
  <si>
    <t xml:space="preserve"> OWEN</t>
  </si>
  <si>
    <t xml:space="preserve">TACOMETRO </t>
  </si>
  <si>
    <t xml:space="preserve">TACOMETRO COMPLETO </t>
  </si>
  <si>
    <t>TACOMETRO DIGITAL</t>
  </si>
  <si>
    <t xml:space="preserve">TAPA CADENA </t>
  </si>
  <si>
    <t>TAPA CADENA COMPLETO TORNASOL</t>
  </si>
  <si>
    <t>TAPA CADENA CROMADO</t>
  </si>
  <si>
    <t>TAPA DE GASOLINA</t>
  </si>
  <si>
    <t>TAPA LATERAL AZUL</t>
  </si>
  <si>
    <t>TAPA LATERAL NEGRO</t>
  </si>
  <si>
    <t>TAPA LATERAL ROJO</t>
  </si>
  <si>
    <t>TE ABAJO</t>
  </si>
  <si>
    <t xml:space="preserve">TE DE ABAJO </t>
  </si>
  <si>
    <t>TE DE ABAJO CON TORNILLO</t>
  </si>
  <si>
    <t xml:space="preserve">TE DE ARRIA </t>
  </si>
  <si>
    <t>TE DE ARRIBA</t>
  </si>
  <si>
    <t xml:space="preserve">TENSOR CADENA </t>
  </si>
  <si>
    <t>TENSOR CADENA DE TIEMPO</t>
  </si>
  <si>
    <t xml:space="preserve">TORNILLO PORTA CORONA </t>
  </si>
  <si>
    <t>TUBO DE ESCAPE 370MM MUFLE</t>
  </si>
  <si>
    <t>TUBO DE ESCAPE 470MM MOFLE</t>
  </si>
  <si>
    <t>TUBO ESCAPE</t>
  </si>
  <si>
    <t xml:space="preserve">TUBO ESCAPE </t>
  </si>
  <si>
    <t xml:space="preserve">TUBO ESCAPE (MODELO NUEVO) </t>
  </si>
  <si>
    <t xml:space="preserve">VALVULA CAMARA </t>
  </si>
  <si>
    <t xml:space="preserve">VALVULA DE CAMARA </t>
  </si>
  <si>
    <t>VARILLA FRENO</t>
  </si>
  <si>
    <t>VISERA E-OV E-EX  NEGRO</t>
  </si>
  <si>
    <t xml:space="preserve">VOLANTE </t>
  </si>
  <si>
    <t xml:space="preserve">VOLANTE NEGRO MATE </t>
  </si>
  <si>
    <t>BICICLETA 26' "EXPLORE1" 21V</t>
  </si>
  <si>
    <t>BICICLETA 26' "EXPLORE2" 21 V HORQ. SUS</t>
  </si>
  <si>
    <t>BICICLETA RIN 16 MODELO PILOTO COLOR GRIS ,AZUL REAL</t>
  </si>
  <si>
    <t>REY018</t>
  </si>
  <si>
    <t xml:space="preserve">BICICLETA RIN 20 MODELO: EXPLORER CON CAMBIO 21V </t>
  </si>
  <si>
    <t>POR CADA10CAJA 1CAJA OBSEQUIO</t>
  </si>
  <si>
    <t>Z1697A</t>
  </si>
  <si>
    <t>GOMA DE PATA CAMBIO COLOR AZUL</t>
  </si>
  <si>
    <t>Z1697N</t>
  </si>
  <si>
    <t>GOMA DE PATA CAMBIO COLOR NEGRO</t>
  </si>
  <si>
    <t>Z1697L</t>
  </si>
  <si>
    <t>GOMA DE PATA CAMBIO COLOR VERDE</t>
  </si>
  <si>
    <t>Z2306A</t>
  </si>
  <si>
    <t>GOMA PARA PATA FRENO AZUL PROTAPER</t>
  </si>
  <si>
    <t>Z2306Z</t>
  </si>
  <si>
    <t>GOMA PARA PATA FRENO MORADO PROTAPER</t>
  </si>
  <si>
    <t>Z2306NA</t>
  </si>
  <si>
    <t>GOMA PARA PATA FRENO NEGRO/AZUL PROTAPER</t>
  </si>
  <si>
    <t>Z2306NH</t>
  </si>
  <si>
    <t>GOMA PARA PATA FRENO NEGRO/PLATIEDA PROTAPER</t>
  </si>
  <si>
    <t>Z2306NR</t>
  </si>
  <si>
    <t>GOMA PARA PATA FRENO NEGRO/ROJO PROTAPER</t>
  </si>
  <si>
    <t>Z2306NF</t>
  </si>
  <si>
    <t>GOMA PARA PATA FRENO NEGRO/ROSADO PROTAPER</t>
  </si>
  <si>
    <t>Z2306R</t>
  </si>
  <si>
    <t>GOMA PARA PATA FRENO ROJO PROTAPER</t>
  </si>
  <si>
    <t>MALETA CUADRADO 32L COMPRA 10 OBSEQUIO 1</t>
  </si>
  <si>
    <t>MALETA CUADRADO 45L COMPRA 10  OBSEQUIO 1</t>
  </si>
  <si>
    <t>Z2187Z</t>
  </si>
  <si>
    <t>PORTA PLACA PLASTICOS MORADO</t>
  </si>
  <si>
    <t>Z2187F</t>
  </si>
  <si>
    <t>PORTA PLACA PLASTICOS ROSADO</t>
  </si>
  <si>
    <t>Z2321A</t>
  </si>
  <si>
    <t>SLIDER PROTECTOR CAIDA TIPO SILICON PAR AZUL</t>
  </si>
  <si>
    <t>Z2321N</t>
  </si>
  <si>
    <t>SLIDER PROTECTOR CAIDA TIPO SILICON PAR NEGRO</t>
  </si>
  <si>
    <t>Z2321R</t>
  </si>
  <si>
    <t>SLIDER PROTECTOR CAIDA TIPO SILICON PAR ROJO</t>
  </si>
  <si>
    <t>Z2321F</t>
  </si>
  <si>
    <t>SLIDER PROTECTOR CAIDA TIPO SILICON PAR ROSADO</t>
  </si>
  <si>
    <t>Z2175A</t>
  </si>
  <si>
    <t>TAPA DE GUSANILLO COHETE PAQ*25PZ AZUL</t>
  </si>
  <si>
    <t>Z2175Z</t>
  </si>
  <si>
    <t>TAPA DE GUSANILLO COHETE PAQ*25PZ MORADO</t>
  </si>
  <si>
    <t>Z2175N</t>
  </si>
  <si>
    <t>TAPA DE GUSANILLO COHETE PAQ*25PZ NEGRO</t>
  </si>
  <si>
    <t>Z2175Y</t>
  </si>
  <si>
    <t>TAPA DE GUSANILLO COHETE PAQ*25PZ PLATIEDA</t>
  </si>
  <si>
    <t>Z2175R</t>
  </si>
  <si>
    <t>TAPA DE GUSANILLO COHETE PAQ*25PZ ROJO</t>
  </si>
  <si>
    <t>Z1718</t>
  </si>
  <si>
    <t>TAPA DECORATIVA VALVULA RIN PAQ*4PZ CORTA DE COLORES</t>
  </si>
  <si>
    <t>Z1717</t>
  </si>
  <si>
    <t>TAPA DECORATIVA VALVULA RIN PAQ*4PZ LAGA DE COLORES</t>
  </si>
  <si>
    <t>Z1725</t>
  </si>
  <si>
    <t xml:space="preserve">TAPA GUSANILLO RECORATIVO PAQ*25PZ DE COLORS </t>
  </si>
  <si>
    <t>Z1731A</t>
  </si>
  <si>
    <t>TORNILLO DE PORTA PLACA DECORATIVO AZUL PAQ*100PZ</t>
  </si>
  <si>
    <t>Z1731B</t>
  </si>
  <si>
    <t>TORNILLO DE PORTA PLACA DECORATIVO BLANCO PAQ*100PZ</t>
  </si>
  <si>
    <t>Z1731N</t>
  </si>
  <si>
    <t>TORNILLO DE PORTA PLACA DECORATIVO NEGRO PAQ*100PZ</t>
  </si>
  <si>
    <t>Z1731R</t>
  </si>
  <si>
    <t>TORNILLO DE PORTA PLACA DECORATIVO ROJO PAQ*100PZ</t>
  </si>
  <si>
    <t>Z1731F</t>
  </si>
  <si>
    <t>TORNILLO DE PORTA PLACA DECORATIVO ROSADO PAQ*100PZ</t>
  </si>
  <si>
    <t>Z008</t>
  </si>
  <si>
    <t>Z256</t>
  </si>
  <si>
    <t>CORONA RAYA 37T</t>
  </si>
  <si>
    <t>PIÑON 15T CLASE A</t>
  </si>
  <si>
    <t>Z954</t>
  </si>
  <si>
    <t>Z1477</t>
  </si>
  <si>
    <t>Z525</t>
  </si>
  <si>
    <t>KIT EMPACADURA COMPLETA</t>
  </si>
  <si>
    <t>Z1657</t>
  </si>
  <si>
    <t>Z1217</t>
  </si>
  <si>
    <t xml:space="preserve">BASTON DELANTERO DE BANDA </t>
  </si>
  <si>
    <t>Z1990</t>
  </si>
  <si>
    <t>Z2350A</t>
  </si>
  <si>
    <t>GUARDAFANGO DEL. CON COLITA AÑO:2025 AZUL</t>
  </si>
  <si>
    <t>Z2350N</t>
  </si>
  <si>
    <t>Z2350R</t>
  </si>
  <si>
    <t>GUARDAFANGO DEL. CON COLITA AÑO:2025 ROJO</t>
  </si>
  <si>
    <t>Z1644</t>
  </si>
  <si>
    <t>Z1589</t>
  </si>
  <si>
    <t>Z1586</t>
  </si>
  <si>
    <t xml:space="preserve">RIN TRASERO DE BANDA COMPLETO </t>
  </si>
  <si>
    <t>Z688</t>
  </si>
  <si>
    <t>Z2075A</t>
  </si>
  <si>
    <t>AMORTIGUADOR TRAS. COLOR AZUL</t>
  </si>
  <si>
    <t>Z2075R</t>
  </si>
  <si>
    <t>AMORTIGUADOR TRAS. COLOR ROJO</t>
  </si>
  <si>
    <t>Z121</t>
  </si>
  <si>
    <t>Z259</t>
  </si>
  <si>
    <t>Z584</t>
  </si>
  <si>
    <t>Z774</t>
  </si>
  <si>
    <t>GUARDA POLVO HORQUILLA DEL. NEGRO</t>
  </si>
  <si>
    <t>Z272</t>
  </si>
  <si>
    <t xml:space="preserve">KIT TRANCA PIÑON PAQ50PZ </t>
  </si>
  <si>
    <t>Z291</t>
  </si>
  <si>
    <t>PIÑON 17T CLASE A</t>
  </si>
  <si>
    <t>Z704</t>
  </si>
  <si>
    <t>Z627</t>
  </si>
  <si>
    <t>Z2332</t>
  </si>
  <si>
    <t>VOLANTE TORNASOL</t>
  </si>
  <si>
    <t>Z1772</t>
  </si>
  <si>
    <t>AMORTIGUADOR NEGRO MATTE</t>
  </si>
  <si>
    <t>Z2160</t>
  </si>
  <si>
    <t>Z2115</t>
  </si>
  <si>
    <t>Z2114</t>
  </si>
  <si>
    <t xml:space="preserve">ANILLO </t>
  </si>
  <si>
    <t>ANILLO +0.25</t>
  </si>
  <si>
    <t>ANILLO STD</t>
  </si>
  <si>
    <t>Z689</t>
  </si>
  <si>
    <t>Z183</t>
  </si>
  <si>
    <t>OWE</t>
  </si>
  <si>
    <t>Z451</t>
  </si>
  <si>
    <t>Z507</t>
  </si>
  <si>
    <t>Z408</t>
  </si>
  <si>
    <t>Z423</t>
  </si>
  <si>
    <t>Z1484</t>
  </si>
  <si>
    <t>Z1479</t>
  </si>
  <si>
    <t>Z611</t>
  </si>
  <si>
    <t>Z161</t>
  </si>
  <si>
    <t>Z1901</t>
  </si>
  <si>
    <t>Z1482</t>
  </si>
  <si>
    <t>Z181</t>
  </si>
  <si>
    <t>Z081</t>
  </si>
  <si>
    <t>Z1002</t>
  </si>
  <si>
    <t>Z370</t>
  </si>
  <si>
    <t>BUJIA CR8E NGK PAQ*10PZ</t>
  </si>
  <si>
    <t>Z639</t>
  </si>
  <si>
    <t>Z1820</t>
  </si>
  <si>
    <t>Z1907</t>
  </si>
  <si>
    <t>Z1478</t>
  </si>
  <si>
    <t>Z818</t>
  </si>
  <si>
    <t>CORONA 43T</t>
  </si>
  <si>
    <t>Z2270N</t>
  </si>
  <si>
    <t>PORTA PLACA CON REFLETO NEGRO KLR</t>
  </si>
  <si>
    <t>Z373</t>
  </si>
  <si>
    <t>Z374</t>
  </si>
  <si>
    <t>Z2331</t>
  </si>
  <si>
    <t>Z2267</t>
  </si>
  <si>
    <t>Z1773</t>
  </si>
  <si>
    <t>Z1991</t>
  </si>
  <si>
    <t>Z2045</t>
  </si>
  <si>
    <t>LIGA DE FRENO 250ML</t>
  </si>
  <si>
    <t>CORNETA</t>
  </si>
  <si>
    <t>CORONA PALETA 37T</t>
  </si>
  <si>
    <t>Z1072</t>
  </si>
  <si>
    <t>Z1758</t>
  </si>
  <si>
    <t>Z1033</t>
  </si>
  <si>
    <t>Z1170</t>
  </si>
  <si>
    <t>Z1759</t>
  </si>
  <si>
    <t>Z995</t>
  </si>
  <si>
    <t>Z1621</t>
  </si>
  <si>
    <t>CORONA DORADO 35T</t>
  </si>
  <si>
    <t>Z1622</t>
  </si>
  <si>
    <t>CORONA DORADO 36T</t>
  </si>
  <si>
    <t>Z1623</t>
  </si>
  <si>
    <t>CORONA DORADO 37T</t>
  </si>
  <si>
    <t>CORONA DORADO 38T</t>
  </si>
  <si>
    <t>Z631</t>
  </si>
  <si>
    <t>GUARDAFANGO AZUL</t>
  </si>
  <si>
    <t>GUARDAFANGO NEGRO</t>
  </si>
  <si>
    <t>GUARDAFANGO ROJO</t>
  </si>
  <si>
    <t>Z998</t>
  </si>
  <si>
    <t xml:space="preserve">KIT EMPACADURA COMPLETA </t>
  </si>
  <si>
    <t>Z206</t>
  </si>
  <si>
    <t>FILTRO GASOLINAS PAQ*100PZ</t>
  </si>
  <si>
    <t>Z1795</t>
  </si>
  <si>
    <t>Z690</t>
  </si>
  <si>
    <t xml:space="preserve">AMORTIGUADOR NEGRO </t>
  </si>
  <si>
    <t>Z745</t>
  </si>
  <si>
    <t>Z047</t>
  </si>
  <si>
    <t>GUARDAFANGO TRAS. AZUL</t>
  </si>
  <si>
    <t>GUARDAFANGO TRAS. NEGRO</t>
  </si>
  <si>
    <t>GUARDAFANGO TRAS. ROJO</t>
  </si>
  <si>
    <t>Z2004</t>
  </si>
  <si>
    <t>Z1929</t>
  </si>
  <si>
    <t>Z1755</t>
  </si>
  <si>
    <t>Z705</t>
  </si>
  <si>
    <t>Z1775</t>
  </si>
  <si>
    <t>AMORTIGUADOR TRAS.MOD NUEVO</t>
  </si>
  <si>
    <t>Z1609</t>
  </si>
  <si>
    <t>Z1953</t>
  </si>
  <si>
    <t xml:space="preserve">FARO LED </t>
  </si>
  <si>
    <t>GUARDAFANGO DEL. AZUL</t>
  </si>
  <si>
    <t>GUARDAFANGO DEL. NEGRO</t>
  </si>
  <si>
    <t>GUARDAFANGO DEL. ROJO</t>
  </si>
  <si>
    <t>Z2273</t>
  </si>
  <si>
    <t>Z2189N</t>
  </si>
  <si>
    <t>TAPA CADENA COLOR NEGRO</t>
  </si>
  <si>
    <t>PROMOCION ESPECIAL EN EXTINTORES (POR CADA 10 CAJAS LLEVATE 1 CAJA DE OBSEQUIO)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</si>
</sst>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Bs.S&quot;* #,##0.00_ ;_ &quot;Bs.S&quot;* \-#,##0.00_ ;_ &quot;Bs.S&quot;* &quot;-&quot;??_ ;_ @_ "/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_-\$* #,##0.00_ ;_-\$* \-#,##0.00\ ;_-\$* &quot;-&quot;??_ ;_-@_ "/>
    <numFmt numFmtId="166" formatCode="_-&quot;$&quot;* #,##0.00_ ;_-&quot;$&quot;* \-#,##0.00\ ;_-&quot;$&quot;* &quot;-&quot;??_ ;_-@_ "/>
    <numFmt numFmtId="167" formatCode="_ &quot;￥&quot;* #,##0.00_ ;_ &quot;￥&quot;* \-#,##0.00_ ;_ &quot;￥&quot;* &quot;-&quot;??_ ;_ @_ "/>
    <numFmt numFmtId="168" formatCode="0_ "/>
    <numFmt numFmtId="169" formatCode="[$CNY]\ #,##0.00_);[Red]\([$CNY]\ #,##0.00\)"/>
    <numFmt numFmtId="170" formatCode="#,##0_ "/>
  </numFmts>
  <fonts count="5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宋体"/>
    </font>
    <font>
      <b/>
      <i/>
      <sz val="36"/>
      <name val="Aptos Narrow"/>
      <family val="2"/>
      <scheme val="minor"/>
    </font>
    <font>
      <b/>
      <sz val="14"/>
      <name val="Arial Black"/>
      <family val="2"/>
    </font>
    <font>
      <b/>
      <sz val="11"/>
      <color indexed="8"/>
      <name val="Microsoft YaHei"/>
      <family val="2"/>
      <charset val="134"/>
    </font>
    <font>
      <b/>
      <sz val="10"/>
      <color indexed="8"/>
      <name val="Microsoft YaHei"/>
      <family val="2"/>
      <charset val="134"/>
    </font>
    <font>
      <sz val="12"/>
      <name val="宋体"/>
      <charset val="134"/>
    </font>
    <font>
      <b/>
      <sz val="12"/>
      <color theme="1"/>
      <name val="Aptos Narrow"/>
      <family val="2"/>
      <scheme val="minor"/>
    </font>
    <font>
      <sz val="12"/>
      <name val="宋体"/>
    </font>
    <font>
      <sz val="10"/>
      <color indexed="8"/>
      <name val="宋体"/>
    </font>
    <font>
      <i/>
      <sz val="10"/>
      <name val="宋体"/>
      <charset val="134"/>
    </font>
    <font>
      <i/>
      <sz val="12"/>
      <name val="宋体"/>
      <charset val="134"/>
    </font>
    <font>
      <i/>
      <sz val="11"/>
      <name val="宋体"/>
      <charset val="134"/>
    </font>
    <font>
      <i/>
      <sz val="11"/>
      <color indexed="8"/>
      <name val="宋体"/>
      <charset val="134"/>
    </font>
    <font>
      <b/>
      <sz val="9"/>
      <color indexed="8"/>
      <name val="Microsoft YaHei"/>
      <family val="2"/>
      <charset val="134"/>
    </font>
    <font>
      <sz val="11"/>
      <name val="宋体"/>
      <charset val="134"/>
    </font>
    <font>
      <b/>
      <sz val="22"/>
      <name val="Calibri"/>
      <family val="2"/>
    </font>
    <font>
      <b/>
      <sz val="12"/>
      <name val="Calibri"/>
      <family val="2"/>
    </font>
    <font>
      <b/>
      <sz val="20"/>
      <name val="Calibri"/>
      <family val="2"/>
    </font>
    <font>
      <b/>
      <sz val="26"/>
      <color rgb="FFCC99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indexed="8"/>
      <name val="Aptos Narrow"/>
      <family val="2"/>
      <scheme val="minor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2"/>
      <name val="Aptos Narrow"/>
      <family val="2"/>
      <scheme val="minor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12"/>
      <color rgb="FF000000"/>
      <name val="Calibri"/>
      <family val="2"/>
    </font>
    <font>
      <b/>
      <u/>
      <sz val="14"/>
      <color indexed="10"/>
      <name val="Arial Black"/>
      <family val="2"/>
    </font>
    <font>
      <sz val="11"/>
      <color theme="1"/>
      <name val="Calibri"/>
      <family val="2"/>
    </font>
    <font>
      <sz val="12"/>
      <color indexed="8"/>
      <name val="Calibri"/>
      <family val="2"/>
    </font>
    <font>
      <b/>
      <sz val="12"/>
      <color rgb="FFFFFF00"/>
      <name val="Calibri"/>
      <family val="2"/>
    </font>
    <font>
      <i/>
      <sz val="12"/>
      <name val="Calibri"/>
      <family val="2"/>
    </font>
    <font>
      <b/>
      <sz val="11"/>
      <color rgb="FFCC99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indexed="8"/>
      <name val="Calibri"/>
      <family val="2"/>
    </font>
    <font>
      <b/>
      <sz val="10"/>
      <color theme="1" tint="4.9989318521683403E-2"/>
      <name val="Calibri"/>
      <family val="2"/>
    </font>
    <font>
      <b/>
      <sz val="12"/>
      <color indexed="8"/>
      <name val="Calibri"/>
      <family val="2"/>
    </font>
    <font>
      <sz val="12"/>
      <color rgb="FF212B36"/>
      <name val="Calibri"/>
      <family val="2"/>
    </font>
    <font>
      <b/>
      <sz val="12"/>
      <color theme="1" tint="4.9989318521683403E-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FCD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167" fontId="1" fillId="0" borderId="0" applyFont="0" applyFill="0" applyBorder="0" applyAlignment="0" applyProtection="0">
      <alignment vertical="center"/>
    </xf>
    <xf numFmtId="169" fontId="10" fillId="0" borderId="0" applyBorder="0" applyProtection="0"/>
    <xf numFmtId="0" fontId="7" fillId="0" borderId="0" applyBorder="0">
      <alignment vertical="center"/>
    </xf>
    <xf numFmtId="0" fontId="16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169" fontId="7" fillId="0" borderId="0" applyProtection="0">
      <alignment vertical="center"/>
    </xf>
  </cellStyleXfs>
  <cellXfs count="190">
    <xf numFmtId="0" fontId="0" fillId="0" borderId="0" xfId="0"/>
    <xf numFmtId="0" fontId="1" fillId="0" borderId="0" xfId="3">
      <alignment vertical="center"/>
    </xf>
    <xf numFmtId="0" fontId="5" fillId="4" borderId="6" xfId="3" applyFont="1" applyFill="1" applyBorder="1" applyAlignment="1">
      <alignment horizontal="center" vertical="center" wrapText="1"/>
    </xf>
    <xf numFmtId="0" fontId="5" fillId="4" borderId="7" xfId="3" applyFont="1" applyFill="1" applyBorder="1" applyAlignment="1">
      <alignment horizontal="center" vertical="center" wrapText="1"/>
    </xf>
    <xf numFmtId="0" fontId="5" fillId="4" borderId="8" xfId="3" applyFont="1" applyFill="1" applyBorder="1" applyAlignment="1">
      <alignment horizontal="center" vertical="center" wrapText="1"/>
    </xf>
    <xf numFmtId="165" fontId="5" fillId="4" borderId="8" xfId="3" applyNumberFormat="1" applyFont="1" applyFill="1" applyBorder="1" applyAlignment="1">
      <alignment horizontal="center" vertical="center" wrapText="1"/>
    </xf>
    <xf numFmtId="166" fontId="6" fillId="4" borderId="8" xfId="3" applyNumberFormat="1" applyFont="1" applyFill="1" applyBorder="1" applyAlignment="1">
      <alignment horizontal="center" vertical="center" wrapText="1"/>
    </xf>
    <xf numFmtId="166" fontId="5" fillId="4" borderId="9" xfId="3" applyNumberFormat="1" applyFont="1" applyFill="1" applyBorder="1" applyAlignment="1">
      <alignment horizontal="center" vertical="center" wrapText="1"/>
    </xf>
    <xf numFmtId="0" fontId="7" fillId="0" borderId="0" xfId="3" applyFont="1">
      <alignment vertical="center"/>
    </xf>
    <xf numFmtId="0" fontId="2" fillId="0" borderId="0" xfId="0" applyFont="1" applyAlignment="1">
      <alignment vertical="center"/>
    </xf>
    <xf numFmtId="0" fontId="9" fillId="0" borderId="0" xfId="3" applyFont="1">
      <alignment vertical="center"/>
    </xf>
    <xf numFmtId="0" fontId="11" fillId="0" borderId="0" xfId="3" applyFont="1" applyAlignment="1">
      <alignment horizontal="center" vertical="center"/>
    </xf>
    <xf numFmtId="0" fontId="12" fillId="0" borderId="0" xfId="3" applyFont="1" applyAlignment="1">
      <alignment vertical="center" wrapText="1"/>
    </xf>
    <xf numFmtId="165" fontId="13" fillId="0" borderId="0" xfId="3" applyNumberFormat="1" applyFont="1" applyAlignment="1">
      <alignment horizontal="center" vertical="center"/>
    </xf>
    <xf numFmtId="166" fontId="14" fillId="0" borderId="0" xfId="3" applyNumberFormat="1" applyFont="1">
      <alignment vertical="center"/>
    </xf>
    <xf numFmtId="165" fontId="15" fillId="0" borderId="13" xfId="3" applyNumberFormat="1" applyFont="1" applyBorder="1" applyAlignment="1">
      <alignment horizontal="center" vertical="center" wrapText="1"/>
    </xf>
    <xf numFmtId="166" fontId="8" fillId="0" borderId="14" xfId="3" applyNumberFormat="1" applyFont="1" applyBorder="1">
      <alignment vertical="center"/>
    </xf>
    <xf numFmtId="0" fontId="16" fillId="0" borderId="0" xfId="3" applyFont="1">
      <alignment vertical="center"/>
    </xf>
    <xf numFmtId="0" fontId="13" fillId="0" borderId="0" xfId="3" applyFont="1" applyAlignment="1">
      <alignment horizontal="center" vertical="center"/>
    </xf>
    <xf numFmtId="166" fontId="13" fillId="0" borderId="0" xfId="3" applyNumberFormat="1" applyFont="1">
      <alignment vertical="center"/>
    </xf>
    <xf numFmtId="0" fontId="17" fillId="8" borderId="11" xfId="3" applyFont="1" applyFill="1" applyBorder="1" applyAlignment="1">
      <alignment horizontal="center" vertical="center" wrapText="1"/>
    </xf>
    <xf numFmtId="0" fontId="19" fillId="8" borderId="11" xfId="3" applyFont="1" applyFill="1" applyBorder="1" applyAlignment="1">
      <alignment horizontal="center" vertical="center" wrapText="1"/>
    </xf>
    <xf numFmtId="0" fontId="20" fillId="8" borderId="10" xfId="3" applyFont="1" applyFill="1" applyBorder="1" applyAlignment="1">
      <alignment horizontal="center" vertical="center" wrapText="1"/>
    </xf>
    <xf numFmtId="0" fontId="20" fillId="8" borderId="11" xfId="3" applyFont="1" applyFill="1" applyBorder="1" applyAlignment="1">
      <alignment horizontal="center" vertical="center" wrapText="1"/>
    </xf>
    <xf numFmtId="166" fontId="20" fillId="8" borderId="11" xfId="3" applyNumberFormat="1" applyFont="1" applyFill="1" applyBorder="1">
      <alignment vertical="center"/>
    </xf>
    <xf numFmtId="166" fontId="20" fillId="8" borderId="12" xfId="3" applyNumberFormat="1" applyFont="1" applyFill="1" applyBorder="1">
      <alignment vertical="center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2" fillId="0" borderId="2" xfId="6" applyFont="1" applyBorder="1" applyAlignment="1">
      <alignment horizontal="left" vertical="center" wrapText="1"/>
    </xf>
    <xf numFmtId="49" fontId="18" fillId="6" borderId="2" xfId="0" applyNumberFormat="1" applyFont="1" applyFill="1" applyBorder="1" applyAlignment="1">
      <alignment horizontal="center" vertical="center" wrapText="1"/>
    </xf>
    <xf numFmtId="0" fontId="23" fillId="0" borderId="2" xfId="6" applyFont="1" applyBorder="1" applyAlignment="1">
      <alignment horizontal="left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7" applyFont="1" applyBorder="1" applyAlignment="1">
      <alignment horizontal="right" vertical="center"/>
    </xf>
    <xf numFmtId="0" fontId="30" fillId="0" borderId="10" xfId="7" applyFont="1" applyBorder="1" applyAlignment="1">
      <alignment horizontal="center" vertical="center" wrapText="1"/>
    </xf>
    <xf numFmtId="14" fontId="31" fillId="0" borderId="15" xfId="7" applyNumberFormat="1" applyFont="1" applyBorder="1">
      <alignment vertical="center"/>
    </xf>
    <xf numFmtId="168" fontId="32" fillId="0" borderId="2" xfId="8" applyNumberFormat="1" applyFont="1" applyFill="1" applyBorder="1" applyAlignment="1">
      <alignment horizontal="right" vertical="center" wrapText="1"/>
    </xf>
    <xf numFmtId="0" fontId="28" fillId="0" borderId="2" xfId="7" applyFont="1" applyBorder="1" applyAlignment="1">
      <alignment horizontal="right" vertical="center" wrapText="1"/>
    </xf>
    <xf numFmtId="49" fontId="24" fillId="6" borderId="2" xfId="0" applyNumberFormat="1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13" fillId="0" borderId="0" xfId="3" applyFont="1" applyAlignment="1">
      <alignment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169" fontId="23" fillId="0" borderId="2" xfId="0" applyNumberFormat="1" applyFont="1" applyBorder="1" applyAlignment="1">
      <alignment horizontal="left" vertical="center" wrapText="1"/>
    </xf>
    <xf numFmtId="169" fontId="22" fillId="0" borderId="2" xfId="0" applyNumberFormat="1" applyFont="1" applyBorder="1" applyAlignment="1">
      <alignment horizontal="left" vertical="center" wrapText="1"/>
    </xf>
    <xf numFmtId="169" fontId="40" fillId="0" borderId="2" xfId="0" applyNumberFormat="1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169" fontId="23" fillId="0" borderId="2" xfId="11" applyFont="1" applyBorder="1" applyAlignment="1">
      <alignment horizontal="left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38" fontId="41" fillId="3" borderId="2" xfId="0" applyNumberFormat="1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169" fontId="41" fillId="3" borderId="2" xfId="0" applyNumberFormat="1" applyFont="1" applyFill="1" applyBorder="1" applyAlignment="1">
      <alignment horizontal="center" vertical="center" wrapText="1"/>
    </xf>
    <xf numFmtId="0" fontId="43" fillId="8" borderId="11" xfId="3" applyFont="1" applyFill="1" applyBorder="1" applyAlignment="1">
      <alignment horizontal="center" vertical="center" wrapText="1"/>
    </xf>
    <xf numFmtId="0" fontId="44" fillId="5" borderId="2" xfId="0" applyFont="1" applyFill="1" applyBorder="1" applyAlignment="1">
      <alignment horizontal="center" vertical="center" wrapText="1"/>
    </xf>
    <xf numFmtId="0" fontId="45" fillId="5" borderId="2" xfId="0" applyFont="1" applyFill="1" applyBorder="1" applyAlignment="1">
      <alignment horizontal="center" vertical="center" wrapText="1"/>
    </xf>
    <xf numFmtId="0" fontId="46" fillId="5" borderId="2" xfId="0" applyFont="1" applyFill="1" applyBorder="1" applyAlignment="1">
      <alignment horizontal="center" vertical="center" wrapText="1"/>
    </xf>
    <xf numFmtId="168" fontId="45" fillId="5" borderId="2" xfId="0" applyNumberFormat="1" applyFont="1" applyFill="1" applyBorder="1" applyAlignment="1">
      <alignment horizontal="center" vertical="center" wrapText="1"/>
    </xf>
    <xf numFmtId="38" fontId="47" fillId="5" borderId="2" xfId="0" applyNumberFormat="1" applyFont="1" applyFill="1" applyBorder="1" applyAlignment="1">
      <alignment horizontal="center" vertical="center" wrapText="1"/>
    </xf>
    <xf numFmtId="38" fontId="44" fillId="5" borderId="2" xfId="0" applyNumberFormat="1" applyFont="1" applyFill="1" applyBorder="1" applyAlignment="1">
      <alignment horizontal="center" vertical="center" wrapText="1"/>
    </xf>
    <xf numFmtId="170" fontId="44" fillId="5" borderId="2" xfId="0" applyNumberFormat="1" applyFont="1" applyFill="1" applyBorder="1" applyAlignment="1">
      <alignment horizontal="center" vertical="center" wrapText="1"/>
    </xf>
    <xf numFmtId="168" fontId="47" fillId="5" borderId="2" xfId="0" applyNumberFormat="1" applyFont="1" applyFill="1" applyBorder="1" applyAlignment="1">
      <alignment horizontal="center" vertical="center" wrapText="1"/>
    </xf>
    <xf numFmtId="166" fontId="48" fillId="2" borderId="2" xfId="4" applyNumberFormat="1" applyFont="1" applyFill="1" applyBorder="1" applyAlignment="1" applyProtection="1">
      <alignment horizontal="left" vertical="center" wrapText="1"/>
    </xf>
    <xf numFmtId="166" fontId="48" fillId="6" borderId="2" xfId="4" applyNumberFormat="1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center" vertical="center" wrapText="1"/>
      <protection locked="0"/>
    </xf>
    <xf numFmtId="1" fontId="40" fillId="7" borderId="2" xfId="4" applyNumberFormat="1" applyFont="1" applyFill="1" applyBorder="1" applyAlignment="1" applyProtection="1">
      <alignment horizontal="center" vertical="center" wrapText="1"/>
      <protection locked="0"/>
    </xf>
    <xf numFmtId="1" fontId="40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4" fillId="6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4" fillId="5" borderId="19" xfId="0" applyFont="1" applyFill="1" applyBorder="1" applyAlignment="1">
      <alignment horizontal="center" vertical="center" wrapText="1"/>
    </xf>
    <xf numFmtId="164" fontId="24" fillId="2" borderId="2" xfId="0" applyNumberFormat="1" applyFont="1" applyFill="1" applyBorder="1" applyAlignment="1">
      <alignment horizontal="center" vertical="center" wrapText="1"/>
    </xf>
    <xf numFmtId="164" fontId="24" fillId="6" borderId="2" xfId="0" applyNumberFormat="1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4" fillId="7" borderId="0" xfId="0" applyFont="1" applyFill="1" applyAlignment="1">
      <alignment horizontal="center" vertical="center" wrapText="1"/>
    </xf>
    <xf numFmtId="0" fontId="24" fillId="6" borderId="2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 wrapText="1"/>
    </xf>
    <xf numFmtId="0" fontId="18" fillId="6" borderId="20" xfId="0" applyFont="1" applyFill="1" applyBorder="1" applyAlignment="1">
      <alignment horizontal="center" vertical="center" wrapText="1"/>
    </xf>
    <xf numFmtId="4" fontId="18" fillId="5" borderId="2" xfId="0" applyNumberFormat="1" applyFont="1" applyFill="1" applyBorder="1" applyAlignment="1">
      <alignment horizontal="center" vertical="center" wrapText="1"/>
    </xf>
    <xf numFmtId="166" fontId="24" fillId="6" borderId="20" xfId="0" applyNumberFormat="1" applyFont="1" applyFill="1" applyBorder="1" applyAlignment="1">
      <alignment horizontal="center" vertical="center" wrapText="1"/>
    </xf>
    <xf numFmtId="166" fontId="22" fillId="2" borderId="2" xfId="0" applyNumberFormat="1" applyFont="1" applyFill="1" applyBorder="1" applyAlignment="1">
      <alignment horizontal="left" vertical="center" wrapText="1"/>
    </xf>
    <xf numFmtId="2" fontId="18" fillId="5" borderId="2" xfId="0" applyNumberFormat="1" applyFont="1" applyFill="1" applyBorder="1" applyAlignment="1">
      <alignment horizontal="center" vertical="center" wrapText="1"/>
    </xf>
    <xf numFmtId="49" fontId="24" fillId="6" borderId="20" xfId="0" applyNumberFormat="1" applyFont="1" applyFill="1" applyBorder="1" applyAlignment="1">
      <alignment horizontal="center" vertical="center" wrapText="1"/>
    </xf>
    <xf numFmtId="2" fontId="37" fillId="5" borderId="2" xfId="1" applyNumberFormat="1" applyFont="1" applyFill="1" applyBorder="1" applyAlignment="1" applyProtection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 shrinkToFit="1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6" fillId="7" borderId="0" xfId="0" applyFont="1" applyFill="1" applyAlignment="1">
      <alignment horizontal="center" vertical="center" wrapText="1"/>
    </xf>
    <xf numFmtId="0" fontId="22" fillId="0" borderId="2" xfId="0" applyFont="1" applyBorder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37" fillId="5" borderId="2" xfId="1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2" fontId="18" fillId="5" borderId="2" xfId="0" applyNumberFormat="1" applyFont="1" applyFill="1" applyBorder="1" applyAlignment="1">
      <alignment horizontal="right" wrapText="1"/>
    </xf>
    <xf numFmtId="0" fontId="18" fillId="5" borderId="2" xfId="0" applyFont="1" applyFill="1" applyBorder="1" applyAlignment="1">
      <alignment horizontal="center" vertical="center" wrapText="1" shrinkToFit="1"/>
    </xf>
    <xf numFmtId="0" fontId="49" fillId="0" borderId="2" xfId="0" applyFont="1" applyBorder="1" applyAlignment="1">
      <alignment vertical="center" wrapText="1"/>
    </xf>
    <xf numFmtId="0" fontId="24" fillId="6" borderId="2" xfId="0" applyFont="1" applyFill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vertical="center" wrapText="1"/>
      <protection locked="0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29" fillId="0" borderId="3" xfId="7" applyFont="1" applyBorder="1" applyAlignment="1">
      <alignment horizontal="center" vertical="center"/>
    </xf>
    <xf numFmtId="0" fontId="29" fillId="0" borderId="4" xfId="7" applyFont="1" applyBorder="1" applyAlignment="1">
      <alignment horizontal="center" vertical="center"/>
    </xf>
    <xf numFmtId="0" fontId="35" fillId="2" borderId="2" xfId="7" applyFont="1" applyFill="1" applyBorder="1" applyAlignment="1">
      <alignment horizontal="center" vertical="center" wrapText="1"/>
    </xf>
    <xf numFmtId="0" fontId="36" fillId="5" borderId="4" xfId="7" applyFont="1" applyFill="1" applyBorder="1" applyAlignment="1">
      <alignment horizontal="center" vertical="center" wrapText="1"/>
    </xf>
    <xf numFmtId="0" fontId="36" fillId="2" borderId="4" xfId="7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9" fillId="0" borderId="3" xfId="7" applyFont="1" applyBorder="1" applyAlignment="1">
      <alignment horizontal="center" vertical="center" wrapText="1"/>
    </xf>
    <xf numFmtId="0" fontId="29" fillId="0" borderId="4" xfId="7" applyFont="1" applyBorder="1" applyAlignment="1">
      <alignment horizontal="center" vertical="center" wrapText="1"/>
    </xf>
    <xf numFmtId="0" fontId="29" fillId="0" borderId="5" xfId="7" applyFont="1" applyBorder="1" applyAlignment="1">
      <alignment horizontal="center" vertical="center" wrapText="1"/>
    </xf>
    <xf numFmtId="14" fontId="32" fillId="0" borderId="16" xfId="8" applyNumberFormat="1" applyFont="1" applyFill="1" applyBorder="1" applyAlignment="1">
      <alignment horizontal="center" vertical="center" wrapText="1"/>
    </xf>
    <xf numFmtId="0" fontId="32" fillId="0" borderId="17" xfId="8" applyNumberFormat="1" applyFont="1" applyFill="1" applyBorder="1" applyAlignment="1">
      <alignment horizontal="center" vertical="center" wrapText="1"/>
    </xf>
    <xf numFmtId="0" fontId="33" fillId="0" borderId="3" xfId="7" applyFont="1" applyBorder="1" applyAlignment="1">
      <alignment horizontal="center" vertical="center" wrapText="1"/>
    </xf>
    <xf numFmtId="0" fontId="33" fillId="0" borderId="4" xfId="7" applyFont="1" applyBorder="1" applyAlignment="1">
      <alignment horizontal="center" vertical="center" wrapText="1"/>
    </xf>
    <xf numFmtId="0" fontId="33" fillId="0" borderId="5" xfId="7" applyFont="1" applyBorder="1" applyAlignment="1">
      <alignment horizontal="center" vertical="center" wrapText="1"/>
    </xf>
    <xf numFmtId="0" fontId="34" fillId="3" borderId="4" xfId="7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9" applyFont="1" applyBorder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38" fontId="41" fillId="3" borderId="20" xfId="0" applyNumberFormat="1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169" fontId="22" fillId="0" borderId="20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23" fillId="7" borderId="0" xfId="0" applyFont="1" applyFill="1" applyAlignment="1">
      <alignment horizontal="center" vertical="center" wrapText="1"/>
    </xf>
    <xf numFmtId="169" fontId="22" fillId="0" borderId="2" xfId="0" applyNumberFormat="1" applyFont="1" applyBorder="1" applyAlignment="1">
      <alignment horizontal="center" vertical="center" wrapText="1"/>
    </xf>
    <xf numFmtId="49" fontId="22" fillId="10" borderId="2" xfId="0" applyNumberFormat="1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23" fillId="10" borderId="2" xfId="0" applyFont="1" applyFill="1" applyBorder="1" applyAlignment="1">
      <alignment vertical="center" wrapText="1"/>
    </xf>
    <xf numFmtId="0" fontId="23" fillId="10" borderId="2" xfId="0" applyFont="1" applyFill="1" applyBorder="1" applyAlignment="1">
      <alignment horizontal="center" vertical="center" wrapText="1"/>
    </xf>
    <xf numFmtId="1" fontId="40" fillId="7" borderId="0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20" xfId="0" applyFont="1" applyFill="1" applyBorder="1" applyAlignment="1">
      <alignment horizontal="center" vertical="center" wrapText="1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38" fontId="41" fillId="3" borderId="5" xfId="0" applyNumberFormat="1" applyFont="1" applyFill="1" applyBorder="1" applyAlignment="1">
      <alignment horizontal="center" vertical="center" wrapText="1"/>
    </xf>
    <xf numFmtId="0" fontId="22" fillId="0" borderId="5" xfId="0" applyFont="1" applyBorder="1" applyAlignment="1" applyProtection="1">
      <alignment horizontal="center" vertical="center" wrapText="1"/>
      <protection locked="0"/>
    </xf>
    <xf numFmtId="49" fontId="22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10" borderId="5" xfId="0" applyFont="1" applyFill="1" applyBorder="1" applyAlignment="1">
      <alignment horizontal="center" vertical="center" wrapText="1"/>
    </xf>
    <xf numFmtId="169" fontId="22" fillId="0" borderId="5" xfId="0" applyNumberFormat="1" applyFont="1" applyBorder="1" applyAlignment="1">
      <alignment horizontal="center" vertical="center" wrapText="1"/>
    </xf>
    <xf numFmtId="0" fontId="41" fillId="3" borderId="2" xfId="10" applyFont="1" applyFill="1" applyBorder="1" applyAlignment="1">
      <alignment horizontal="center" vertical="center" wrapText="1"/>
    </xf>
    <xf numFmtId="0" fontId="23" fillId="0" borderId="2" xfId="10" applyFont="1" applyBorder="1" applyAlignment="1">
      <alignment vertical="center" wrapText="1"/>
    </xf>
    <xf numFmtId="2" fontId="44" fillId="5" borderId="2" xfId="0" applyNumberFormat="1" applyFont="1" applyFill="1" applyBorder="1" applyAlignment="1">
      <alignment horizontal="center" vertical="center" wrapText="1"/>
    </xf>
    <xf numFmtId="0" fontId="23" fillId="0" borderId="2" xfId="9" applyFont="1" applyBorder="1" applyAlignment="1">
      <alignment horizontal="center" vertical="center" wrapText="1"/>
    </xf>
    <xf numFmtId="169" fontId="41" fillId="3" borderId="20" xfId="0" applyNumberFormat="1" applyFont="1" applyFill="1" applyBorder="1" applyAlignment="1">
      <alignment horizontal="center" vertical="center" wrapText="1"/>
    </xf>
    <xf numFmtId="0" fontId="23" fillId="7" borderId="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1" fillId="3" borderId="20" xfId="1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69" fontId="41" fillId="3" borderId="5" xfId="0" applyNumberFormat="1" applyFont="1" applyFill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70" fontId="18" fillId="5" borderId="2" xfId="0" applyNumberFormat="1" applyFont="1" applyFill="1" applyBorder="1" applyAlignment="1">
      <alignment horizontal="center" vertical="center" wrapText="1"/>
    </xf>
    <xf numFmtId="0" fontId="48" fillId="5" borderId="2" xfId="0" applyFont="1" applyFill="1" applyBorder="1" applyAlignment="1">
      <alignment horizontal="center" vertical="center" wrapText="1"/>
    </xf>
    <xf numFmtId="38" fontId="18" fillId="5" borderId="2" xfId="0" applyNumberFormat="1" applyFont="1" applyFill="1" applyBorder="1" applyAlignment="1">
      <alignment horizontal="center" vertical="center" wrapText="1"/>
    </xf>
    <xf numFmtId="38" fontId="50" fillId="5" borderId="2" xfId="0" applyNumberFormat="1" applyFont="1" applyFill="1" applyBorder="1" applyAlignment="1">
      <alignment horizontal="center" vertical="center" wrapText="1"/>
    </xf>
    <xf numFmtId="168" fontId="24" fillId="5" borderId="2" xfId="0" applyNumberFormat="1" applyFont="1" applyFill="1" applyBorder="1" applyAlignment="1">
      <alignment horizontal="center" vertical="center" wrapText="1"/>
    </xf>
    <xf numFmtId="168" fontId="48" fillId="5" borderId="2" xfId="0" applyNumberFormat="1" applyFont="1" applyFill="1" applyBorder="1" applyAlignment="1">
      <alignment horizontal="center" vertical="center" wrapText="1"/>
    </xf>
    <xf numFmtId="38" fontId="24" fillId="5" borderId="2" xfId="0" applyNumberFormat="1" applyFont="1" applyFill="1" applyBorder="1" applyAlignment="1">
      <alignment horizontal="center" vertical="center" wrapText="1"/>
    </xf>
    <xf numFmtId="168" fontId="18" fillId="5" borderId="2" xfId="0" applyNumberFormat="1" applyFont="1" applyFill="1" applyBorder="1" applyAlignment="1">
      <alignment horizontal="center" vertical="center" wrapText="1"/>
    </xf>
    <xf numFmtId="38" fontId="48" fillId="5" borderId="2" xfId="0" applyNumberFormat="1" applyFont="1" applyFill="1" applyBorder="1" applyAlignment="1">
      <alignment horizontal="center" vertical="center" wrapText="1"/>
    </xf>
    <xf numFmtId="38" fontId="24" fillId="5" borderId="2" xfId="0" applyNumberFormat="1" applyFont="1" applyFill="1" applyBorder="1" applyAlignment="1">
      <alignment horizontal="center" vertical="center" wrapText="1" shrinkToFit="1"/>
    </xf>
    <xf numFmtId="0" fontId="22" fillId="11" borderId="0" xfId="0" applyFont="1" applyFill="1" applyAlignment="1">
      <alignment vertical="center"/>
    </xf>
    <xf numFmtId="168" fontId="50" fillId="5" borderId="2" xfId="0" applyNumberFormat="1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24" fillId="5" borderId="22" xfId="0" applyFont="1" applyFill="1" applyBorder="1" applyAlignment="1">
      <alignment horizontal="center" vertical="center" wrapText="1"/>
    </xf>
    <xf numFmtId="0" fontId="23" fillId="12" borderId="2" xfId="9" applyFont="1" applyFill="1" applyBorder="1" applyAlignment="1">
      <alignment horizontal="center" vertical="center" wrapText="1"/>
    </xf>
    <xf numFmtId="0" fontId="23" fillId="12" borderId="2" xfId="0" applyFont="1" applyFill="1" applyBorder="1" applyAlignment="1">
      <alignment horizontal="left" vertical="center" wrapText="1"/>
    </xf>
    <xf numFmtId="0" fontId="44" fillId="12" borderId="2" xfId="0" applyFont="1" applyFill="1" applyBorder="1" applyAlignment="1">
      <alignment horizontal="center" vertical="center" wrapText="1"/>
    </xf>
    <xf numFmtId="0" fontId="45" fillId="12" borderId="2" xfId="0" applyFont="1" applyFill="1" applyBorder="1" applyAlignment="1">
      <alignment horizontal="center" vertical="center" wrapText="1"/>
    </xf>
    <xf numFmtId="166" fontId="48" fillId="12" borderId="2" xfId="4" applyNumberFormat="1" applyFont="1" applyFill="1" applyBorder="1" applyAlignment="1" applyProtection="1">
      <alignment horizontal="left" vertical="center" wrapText="1"/>
    </xf>
    <xf numFmtId="0" fontId="23" fillId="12" borderId="2" xfId="0" applyFont="1" applyFill="1" applyBorder="1" applyAlignment="1">
      <alignment horizontal="center" vertical="center" wrapText="1"/>
    </xf>
    <xf numFmtId="0" fontId="36" fillId="12" borderId="4" xfId="7" applyFont="1" applyFill="1" applyBorder="1" applyAlignment="1">
      <alignment horizontal="center" vertical="center" wrapText="1"/>
    </xf>
  </cellXfs>
  <cellStyles count="12">
    <cellStyle name="Millares 2" xfId="8" xr:uid="{265C58EB-C0B5-407C-B0CF-08A1E412C9A5}"/>
    <cellStyle name="Moneda" xfId="1" builtinId="4"/>
    <cellStyle name="Moneda 9" xfId="4" xr:uid="{00000000-0005-0000-0000-000001000000}"/>
    <cellStyle name="Normal" xfId="0" builtinId="0"/>
    <cellStyle name="Normal 10 2" xfId="3" xr:uid="{00000000-0005-0000-0000-000003000000}"/>
    <cellStyle name="Normal 4" xfId="2" xr:uid="{00000000-0005-0000-0000-000004000000}"/>
    <cellStyle name="Normal 9" xfId="7" xr:uid="{6CF2DED9-CB55-4B54-94D3-8EA75F513C8A}"/>
    <cellStyle name="常规 2" xfId="6" xr:uid="{00000000-0005-0000-0000-000005000000}"/>
    <cellStyle name="常规 2 2" xfId="10" xr:uid="{3B22A40F-8166-45E7-AABD-6AFD9CB6CB74}"/>
    <cellStyle name="常规 2 25" xfId="11" xr:uid="{9D52B233-795C-487C-93DA-C896D328B3EE}"/>
    <cellStyle name="常规 2 5" xfId="5" xr:uid="{00000000-0005-0000-0000-000006000000}"/>
    <cellStyle name="常规 3" xfId="9" xr:uid="{236CDA63-1CC9-41A2-9878-8CA0DFB448F0}"/>
  </cellStyles>
  <dxfs count="11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Aptos Narrow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sz val="11"/>
        <color rgb="FF9C0006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CC99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2343"/>
  <sheetViews>
    <sheetView tabSelected="1" zoomScaleSheetLayoutView="100" workbookViewId="0">
      <selection activeCell="B3" sqref="B3:F3"/>
    </sheetView>
  </sheetViews>
  <sheetFormatPr baseColWidth="10" defaultColWidth="9.5703125" defaultRowHeight="14.25"/>
  <cols>
    <col min="1" max="1" width="13" style="18" customWidth="1"/>
    <col min="2" max="2" width="46.85546875" style="41" customWidth="1"/>
    <col min="3" max="3" width="16.140625" style="12" customWidth="1"/>
    <col min="4" max="4" width="9.42578125" style="18" customWidth="1"/>
    <col min="5" max="5" width="12.5703125" style="13" customWidth="1"/>
    <col min="6" max="6" width="13.5703125" style="14" customWidth="1"/>
    <col min="7" max="7" width="14.5703125" style="18" customWidth="1"/>
    <col min="8" max="8" width="17.85546875" style="19" customWidth="1"/>
    <col min="9" max="16384" width="9.5703125" style="17"/>
  </cols>
  <sheetData>
    <row r="1" spans="1:8" s="1" customFormat="1" ht="45" customHeight="1" thickBot="1">
      <c r="A1" s="111" t="s">
        <v>0</v>
      </c>
      <c r="B1" s="111"/>
      <c r="C1" s="111"/>
      <c r="D1" s="111"/>
      <c r="E1" s="111"/>
      <c r="F1" s="111"/>
      <c r="G1" s="111"/>
      <c r="H1" s="111"/>
    </row>
    <row r="2" spans="1:8" s="32" customFormat="1" ht="30" customHeight="1" thickBot="1">
      <c r="A2" s="33" t="s">
        <v>1838</v>
      </c>
      <c r="B2" s="106"/>
      <c r="C2" s="107"/>
      <c r="D2" s="107"/>
      <c r="E2" s="107"/>
      <c r="F2" s="107"/>
      <c r="G2" s="34" t="s">
        <v>1839</v>
      </c>
      <c r="H2" s="35">
        <v>45965</v>
      </c>
    </row>
    <row r="3" spans="1:8" s="32" customFormat="1" ht="30" customHeight="1">
      <c r="A3" s="36" t="s">
        <v>1840</v>
      </c>
      <c r="B3" s="112"/>
      <c r="C3" s="113"/>
      <c r="D3" s="113"/>
      <c r="E3" s="113"/>
      <c r="F3" s="114"/>
      <c r="G3" s="115"/>
      <c r="H3" s="116"/>
    </row>
    <row r="4" spans="1:8" s="32" customFormat="1" ht="38.25" customHeight="1">
      <c r="A4" s="37" t="s">
        <v>1841</v>
      </c>
      <c r="B4" s="117"/>
      <c r="C4" s="118"/>
      <c r="D4" s="118"/>
      <c r="E4" s="118"/>
      <c r="F4" s="119"/>
      <c r="G4" s="120" t="s">
        <v>2268</v>
      </c>
      <c r="H4" s="120"/>
    </row>
    <row r="5" spans="1:8" s="32" customFormat="1" ht="38.25" customHeight="1">
      <c r="A5" s="33" t="s">
        <v>1842</v>
      </c>
      <c r="B5" s="106"/>
      <c r="C5" s="107"/>
      <c r="D5" s="107"/>
      <c r="E5" s="107"/>
      <c r="F5" s="107"/>
      <c r="G5" s="108" t="s">
        <v>1</v>
      </c>
      <c r="H5" s="108"/>
    </row>
    <row r="6" spans="1:8" s="32" customFormat="1" ht="31.5" customHeight="1">
      <c r="A6" s="109" t="s">
        <v>1843</v>
      </c>
      <c r="B6" s="109"/>
      <c r="C6" s="109"/>
      <c r="D6" s="109"/>
      <c r="E6" s="109"/>
      <c r="F6" s="109"/>
      <c r="G6" s="109"/>
      <c r="H6" s="109"/>
    </row>
    <row r="7" spans="1:8" s="32" customFormat="1" ht="31.5" customHeight="1">
      <c r="A7" s="189" t="s">
        <v>4012</v>
      </c>
      <c r="B7" s="189"/>
      <c r="C7" s="189"/>
      <c r="D7" s="189"/>
      <c r="E7" s="189"/>
      <c r="F7" s="189"/>
      <c r="G7" s="189"/>
      <c r="H7" s="189"/>
    </row>
    <row r="8" spans="1:8" s="32" customFormat="1" ht="31.5" customHeight="1">
      <c r="A8" s="110" t="s">
        <v>2270</v>
      </c>
      <c r="B8" s="110"/>
      <c r="C8" s="110"/>
      <c r="D8" s="110"/>
      <c r="E8" s="110"/>
      <c r="F8" s="110"/>
      <c r="G8" s="110"/>
      <c r="H8" s="110"/>
    </row>
    <row r="9" spans="1:8" s="1" customFormat="1" ht="38.25" customHeight="1">
      <c r="A9" s="103" t="s">
        <v>2267</v>
      </c>
      <c r="B9" s="104"/>
      <c r="C9" s="104"/>
      <c r="D9" s="104"/>
      <c r="E9" s="104"/>
      <c r="F9" s="104"/>
      <c r="G9" s="104"/>
      <c r="H9" s="105"/>
    </row>
    <row r="10" spans="1:8" s="1" customFormat="1" ht="53.45" customHeight="1" thickBot="1">
      <c r="A10" s="103" t="s">
        <v>2535</v>
      </c>
      <c r="B10" s="104"/>
      <c r="C10" s="104"/>
      <c r="D10" s="104"/>
      <c r="E10" s="104"/>
      <c r="F10" s="104"/>
      <c r="G10" s="104"/>
      <c r="H10" s="105"/>
    </row>
    <row r="11" spans="1:8" s="8" customFormat="1" ht="30.2" customHeight="1" thickBot="1">
      <c r="A11" s="2" t="s">
        <v>2</v>
      </c>
      <c r="B11" s="3" t="s">
        <v>3</v>
      </c>
      <c r="C11" s="4" t="s">
        <v>4</v>
      </c>
      <c r="D11" s="4" t="s">
        <v>5</v>
      </c>
      <c r="E11" s="5" t="s">
        <v>2269</v>
      </c>
      <c r="F11" s="6" t="s">
        <v>2271</v>
      </c>
      <c r="G11" s="3" t="s">
        <v>1844</v>
      </c>
      <c r="H11" s="7" t="s">
        <v>6</v>
      </c>
    </row>
    <row r="12" spans="1:8" s="8" customFormat="1" ht="31.7" customHeight="1" thickBot="1">
      <c r="A12" s="22" t="s">
        <v>7</v>
      </c>
      <c r="B12" s="21" t="s">
        <v>8</v>
      </c>
      <c r="C12" s="23" t="s">
        <v>7</v>
      </c>
      <c r="D12" s="23" t="s">
        <v>7</v>
      </c>
      <c r="E12" s="24" t="s">
        <v>7</v>
      </c>
      <c r="F12" s="24" t="s">
        <v>7</v>
      </c>
      <c r="G12" s="23" t="s">
        <v>7</v>
      </c>
      <c r="H12" s="25" t="s">
        <v>7</v>
      </c>
    </row>
    <row r="13" spans="1:8" s="46" customFormat="1" ht="35.1" customHeight="1">
      <c r="A13" s="121" t="s">
        <v>2274</v>
      </c>
      <c r="B13" s="27" t="s">
        <v>2667</v>
      </c>
      <c r="C13" s="59" t="s">
        <v>8</v>
      </c>
      <c r="D13" s="60">
        <v>100</v>
      </c>
      <c r="E13" s="67">
        <v>1.1200000000000001</v>
      </c>
      <c r="F13" s="68">
        <v>0.8</v>
      </c>
      <c r="G13" s="122"/>
      <c r="H13" s="68">
        <f>F13*G13</f>
        <v>0</v>
      </c>
    </row>
    <row r="14" spans="1:8" s="46" customFormat="1" ht="35.1" customHeight="1">
      <c r="A14" s="123" t="s">
        <v>2275</v>
      </c>
      <c r="B14" s="27" t="s">
        <v>2668</v>
      </c>
      <c r="C14" s="59" t="s">
        <v>8</v>
      </c>
      <c r="D14" s="60">
        <v>100</v>
      </c>
      <c r="E14" s="67">
        <v>1.1200000000000001</v>
      </c>
      <c r="F14" s="68">
        <v>0.8</v>
      </c>
      <c r="G14" s="122"/>
      <c r="H14" s="68">
        <f t="shared" ref="H14:H77" si="0">F14*G14</f>
        <v>0</v>
      </c>
    </row>
    <row r="15" spans="1:8" s="46" customFormat="1" ht="35.1" customHeight="1">
      <c r="A15" s="123" t="s">
        <v>2277</v>
      </c>
      <c r="B15" s="27" t="s">
        <v>2669</v>
      </c>
      <c r="C15" s="59" t="s">
        <v>8</v>
      </c>
      <c r="D15" s="60">
        <v>100</v>
      </c>
      <c r="E15" s="67">
        <v>1.1200000000000001</v>
      </c>
      <c r="F15" s="68">
        <v>0.8</v>
      </c>
      <c r="G15" s="122"/>
      <c r="H15" s="68">
        <f t="shared" si="0"/>
        <v>0</v>
      </c>
    </row>
    <row r="16" spans="1:8" s="46" customFormat="1" ht="35.1" customHeight="1">
      <c r="A16" s="124" t="s">
        <v>2278</v>
      </c>
      <c r="B16" s="27" t="s">
        <v>2670</v>
      </c>
      <c r="C16" s="59" t="s">
        <v>8</v>
      </c>
      <c r="D16" s="60">
        <v>100</v>
      </c>
      <c r="E16" s="67">
        <v>1.1200000000000001</v>
      </c>
      <c r="F16" s="68">
        <v>0.8</v>
      </c>
      <c r="G16" s="122"/>
      <c r="H16" s="68">
        <f t="shared" si="0"/>
        <v>0</v>
      </c>
    </row>
    <row r="17" spans="1:8" s="46" customFormat="1" ht="35.1" customHeight="1">
      <c r="A17" s="124" t="s">
        <v>2279</v>
      </c>
      <c r="B17" s="27" t="s">
        <v>2671</v>
      </c>
      <c r="C17" s="59" t="s">
        <v>8</v>
      </c>
      <c r="D17" s="60">
        <v>100</v>
      </c>
      <c r="E17" s="67">
        <v>1.1200000000000001</v>
      </c>
      <c r="F17" s="68">
        <v>0.8</v>
      </c>
      <c r="G17" s="122"/>
      <c r="H17" s="68">
        <f t="shared" si="0"/>
        <v>0</v>
      </c>
    </row>
    <row r="18" spans="1:8" s="46" customFormat="1" ht="35.1" customHeight="1">
      <c r="A18" s="124" t="s">
        <v>2280</v>
      </c>
      <c r="B18" s="27" t="s">
        <v>2672</v>
      </c>
      <c r="C18" s="59" t="s">
        <v>8</v>
      </c>
      <c r="D18" s="60">
        <v>100</v>
      </c>
      <c r="E18" s="67">
        <v>1.1200000000000001</v>
      </c>
      <c r="F18" s="68">
        <v>0.8</v>
      </c>
      <c r="G18" s="122"/>
      <c r="H18" s="68">
        <f t="shared" si="0"/>
        <v>0</v>
      </c>
    </row>
    <row r="19" spans="1:8" s="46" customFormat="1" ht="35.1" customHeight="1">
      <c r="A19" s="124" t="s">
        <v>2276</v>
      </c>
      <c r="B19" s="27" t="s">
        <v>2673</v>
      </c>
      <c r="C19" s="59" t="s">
        <v>8</v>
      </c>
      <c r="D19" s="60">
        <v>100</v>
      </c>
      <c r="E19" s="67">
        <v>1.1200000000000001</v>
      </c>
      <c r="F19" s="68">
        <v>0.8</v>
      </c>
      <c r="G19" s="122"/>
      <c r="H19" s="68">
        <f t="shared" si="0"/>
        <v>0</v>
      </c>
    </row>
    <row r="20" spans="1:8" s="46" customFormat="1" ht="35.1" customHeight="1">
      <c r="A20" s="124" t="s">
        <v>2281</v>
      </c>
      <c r="B20" s="27" t="s">
        <v>2674</v>
      </c>
      <c r="C20" s="59" t="s">
        <v>8</v>
      </c>
      <c r="D20" s="60">
        <v>100</v>
      </c>
      <c r="E20" s="67">
        <v>1.1200000000000001</v>
      </c>
      <c r="F20" s="68">
        <v>0.8</v>
      </c>
      <c r="G20" s="122"/>
      <c r="H20" s="68">
        <f t="shared" si="0"/>
        <v>0</v>
      </c>
    </row>
    <row r="21" spans="1:8" s="46" customFormat="1" ht="35.1" customHeight="1">
      <c r="A21" s="124" t="s">
        <v>2282</v>
      </c>
      <c r="B21" s="27" t="s">
        <v>2675</v>
      </c>
      <c r="C21" s="59" t="s">
        <v>8</v>
      </c>
      <c r="D21" s="60">
        <v>100</v>
      </c>
      <c r="E21" s="67">
        <v>1.1200000000000001</v>
      </c>
      <c r="F21" s="68">
        <v>0.8</v>
      </c>
      <c r="G21" s="122"/>
      <c r="H21" s="68">
        <f t="shared" si="0"/>
        <v>0</v>
      </c>
    </row>
    <row r="22" spans="1:8" s="46" customFormat="1" ht="35.1" customHeight="1">
      <c r="A22" s="124" t="s">
        <v>2283</v>
      </c>
      <c r="B22" s="27" t="s">
        <v>2676</v>
      </c>
      <c r="C22" s="59" t="s">
        <v>8</v>
      </c>
      <c r="D22" s="60">
        <v>100</v>
      </c>
      <c r="E22" s="67">
        <v>1.1200000000000001</v>
      </c>
      <c r="F22" s="68">
        <v>0.8</v>
      </c>
      <c r="G22" s="122"/>
      <c r="H22" s="68">
        <f t="shared" si="0"/>
        <v>0</v>
      </c>
    </row>
    <row r="23" spans="1:8" s="46" customFormat="1" ht="35.1" customHeight="1">
      <c r="A23" s="125" t="s">
        <v>1845</v>
      </c>
      <c r="B23" s="27" t="s">
        <v>1846</v>
      </c>
      <c r="C23" s="59" t="s">
        <v>8</v>
      </c>
      <c r="D23" s="60">
        <v>500</v>
      </c>
      <c r="E23" s="67">
        <v>3.93</v>
      </c>
      <c r="F23" s="68">
        <v>2.8</v>
      </c>
      <c r="G23" s="122"/>
      <c r="H23" s="68">
        <f t="shared" si="0"/>
        <v>0</v>
      </c>
    </row>
    <row r="24" spans="1:8" s="46" customFormat="1" ht="35.1" customHeight="1">
      <c r="A24" s="126" t="s">
        <v>1581</v>
      </c>
      <c r="B24" s="27" t="s">
        <v>2677</v>
      </c>
      <c r="C24" s="59" t="s">
        <v>8</v>
      </c>
      <c r="D24" s="60">
        <v>500</v>
      </c>
      <c r="E24" s="67">
        <v>1.84</v>
      </c>
      <c r="F24" s="68">
        <v>1.31</v>
      </c>
      <c r="G24" s="122"/>
      <c r="H24" s="68">
        <f t="shared" si="0"/>
        <v>0</v>
      </c>
    </row>
    <row r="25" spans="1:8" s="46" customFormat="1" ht="35.1" customHeight="1">
      <c r="A25" s="127" t="s">
        <v>3178</v>
      </c>
      <c r="B25" s="27" t="s">
        <v>3179</v>
      </c>
      <c r="C25" s="59" t="s">
        <v>8</v>
      </c>
      <c r="D25" s="60">
        <v>100</v>
      </c>
      <c r="E25" s="67">
        <v>5.34</v>
      </c>
      <c r="F25" s="68">
        <v>3.8</v>
      </c>
      <c r="G25" s="122"/>
      <c r="H25" s="68">
        <f t="shared" si="0"/>
        <v>0</v>
      </c>
    </row>
    <row r="26" spans="1:8" s="46" customFormat="1" ht="35.1" customHeight="1">
      <c r="A26" s="127" t="s">
        <v>3180</v>
      </c>
      <c r="B26" s="27" t="s">
        <v>3181</v>
      </c>
      <c r="C26" s="59" t="s">
        <v>8</v>
      </c>
      <c r="D26" s="60">
        <v>100</v>
      </c>
      <c r="E26" s="67">
        <v>5.34</v>
      </c>
      <c r="F26" s="68">
        <v>3.8</v>
      </c>
      <c r="G26" s="122"/>
      <c r="H26" s="68">
        <f t="shared" si="0"/>
        <v>0</v>
      </c>
    </row>
    <row r="27" spans="1:8" s="46" customFormat="1" ht="35.1" customHeight="1">
      <c r="A27" s="127" t="s">
        <v>3182</v>
      </c>
      <c r="B27" s="27" t="s">
        <v>3183</v>
      </c>
      <c r="C27" s="59" t="s">
        <v>8</v>
      </c>
      <c r="D27" s="60">
        <v>100</v>
      </c>
      <c r="E27" s="67">
        <v>5.34</v>
      </c>
      <c r="F27" s="68">
        <v>3.8</v>
      </c>
      <c r="G27" s="122"/>
      <c r="H27" s="68">
        <f t="shared" si="0"/>
        <v>0</v>
      </c>
    </row>
    <row r="28" spans="1:8" s="46" customFormat="1" ht="35.1" customHeight="1">
      <c r="A28" s="127" t="s">
        <v>3184</v>
      </c>
      <c r="B28" s="27" t="s">
        <v>3185</v>
      </c>
      <c r="C28" s="59" t="s">
        <v>8</v>
      </c>
      <c r="D28" s="60">
        <v>100</v>
      </c>
      <c r="E28" s="67">
        <v>5.34</v>
      </c>
      <c r="F28" s="68">
        <v>3.8</v>
      </c>
      <c r="G28" s="122"/>
      <c r="H28" s="68">
        <f t="shared" si="0"/>
        <v>0</v>
      </c>
    </row>
    <row r="29" spans="1:8" s="46" customFormat="1" ht="35.1" customHeight="1">
      <c r="A29" s="127" t="s">
        <v>3186</v>
      </c>
      <c r="B29" s="27" t="s">
        <v>3187</v>
      </c>
      <c r="C29" s="59" t="s">
        <v>8</v>
      </c>
      <c r="D29" s="60">
        <v>100</v>
      </c>
      <c r="E29" s="67">
        <v>5.34</v>
      </c>
      <c r="F29" s="68">
        <v>3.8</v>
      </c>
      <c r="G29" s="122"/>
      <c r="H29" s="68">
        <f t="shared" si="0"/>
        <v>0</v>
      </c>
    </row>
    <row r="30" spans="1:8" s="46" customFormat="1" ht="35.1" customHeight="1">
      <c r="A30" s="127" t="s">
        <v>3341</v>
      </c>
      <c r="B30" s="27" t="s">
        <v>3388</v>
      </c>
      <c r="C30" s="59" t="s">
        <v>218</v>
      </c>
      <c r="D30" s="60">
        <v>50</v>
      </c>
      <c r="E30" s="67">
        <v>4.63</v>
      </c>
      <c r="F30" s="68">
        <v>3.3</v>
      </c>
      <c r="G30" s="122"/>
      <c r="H30" s="68">
        <f t="shared" si="0"/>
        <v>0</v>
      </c>
    </row>
    <row r="31" spans="1:8" s="46" customFormat="1" ht="35.1" customHeight="1">
      <c r="A31" s="127" t="s">
        <v>3242</v>
      </c>
      <c r="B31" s="27" t="s">
        <v>3389</v>
      </c>
      <c r="C31" s="59" t="s">
        <v>218</v>
      </c>
      <c r="D31" s="60">
        <v>50</v>
      </c>
      <c r="E31" s="67">
        <v>4.9800000000000004</v>
      </c>
      <c r="F31" s="68">
        <v>3.55</v>
      </c>
      <c r="G31" s="122"/>
      <c r="H31" s="68">
        <f t="shared" si="0"/>
        <v>0</v>
      </c>
    </row>
    <row r="32" spans="1:8" s="46" customFormat="1" ht="35.1" customHeight="1">
      <c r="A32" s="56" t="s">
        <v>3342</v>
      </c>
      <c r="B32" s="27" t="s">
        <v>3390</v>
      </c>
      <c r="C32" s="59" t="s">
        <v>218</v>
      </c>
      <c r="D32" s="60">
        <v>50</v>
      </c>
      <c r="E32" s="67">
        <v>4.63</v>
      </c>
      <c r="F32" s="68">
        <v>3.3</v>
      </c>
      <c r="G32" s="122"/>
      <c r="H32" s="68">
        <f t="shared" si="0"/>
        <v>0</v>
      </c>
    </row>
    <row r="33" spans="1:8" s="46" customFormat="1" ht="35.1" customHeight="1">
      <c r="A33" s="52" t="s">
        <v>2538</v>
      </c>
      <c r="B33" s="27" t="s">
        <v>2539</v>
      </c>
      <c r="C33" s="59" t="s">
        <v>8</v>
      </c>
      <c r="D33" s="60">
        <v>50</v>
      </c>
      <c r="E33" s="67">
        <v>4.42</v>
      </c>
      <c r="F33" s="68">
        <v>3.15</v>
      </c>
      <c r="G33" s="122"/>
      <c r="H33" s="68">
        <f t="shared" si="0"/>
        <v>0</v>
      </c>
    </row>
    <row r="34" spans="1:8" s="46" customFormat="1" ht="35.1" customHeight="1">
      <c r="A34" s="52" t="s">
        <v>2540</v>
      </c>
      <c r="B34" s="27" t="s">
        <v>2541</v>
      </c>
      <c r="C34" s="59" t="s">
        <v>8</v>
      </c>
      <c r="D34" s="60">
        <v>50</v>
      </c>
      <c r="E34" s="67">
        <v>4.42</v>
      </c>
      <c r="F34" s="68">
        <v>3.15</v>
      </c>
      <c r="G34" s="122"/>
      <c r="H34" s="68">
        <f t="shared" si="0"/>
        <v>0</v>
      </c>
    </row>
    <row r="35" spans="1:8" s="46" customFormat="1" ht="35.1" customHeight="1">
      <c r="A35" s="52" t="s">
        <v>2542</v>
      </c>
      <c r="B35" s="27" t="s">
        <v>2543</v>
      </c>
      <c r="C35" s="59" t="s">
        <v>8</v>
      </c>
      <c r="D35" s="60">
        <v>50</v>
      </c>
      <c r="E35" s="67">
        <v>4.42</v>
      </c>
      <c r="F35" s="68">
        <v>3.15</v>
      </c>
      <c r="G35" s="122"/>
      <c r="H35" s="68">
        <f t="shared" si="0"/>
        <v>0</v>
      </c>
    </row>
    <row r="36" spans="1:8" s="46" customFormat="1" ht="35.1" customHeight="1">
      <c r="A36" s="56" t="s">
        <v>3240</v>
      </c>
      <c r="B36" s="27" t="s">
        <v>2545</v>
      </c>
      <c r="C36" s="59" t="s">
        <v>3241</v>
      </c>
      <c r="D36" s="60">
        <v>50</v>
      </c>
      <c r="E36" s="67">
        <v>4.9800000000000004</v>
      </c>
      <c r="F36" s="68">
        <v>3.55</v>
      </c>
      <c r="G36" s="122"/>
      <c r="H36" s="68">
        <f t="shared" si="0"/>
        <v>0</v>
      </c>
    </row>
    <row r="37" spans="1:8" s="46" customFormat="1" ht="35.1" customHeight="1">
      <c r="A37" s="52" t="s">
        <v>2544</v>
      </c>
      <c r="B37" s="27" t="s">
        <v>2545</v>
      </c>
      <c r="C37" s="59" t="s">
        <v>8</v>
      </c>
      <c r="D37" s="60">
        <v>50</v>
      </c>
      <c r="E37" s="67">
        <v>4.42</v>
      </c>
      <c r="F37" s="68">
        <v>3.15</v>
      </c>
      <c r="G37" s="122"/>
      <c r="H37" s="68">
        <f t="shared" si="0"/>
        <v>0</v>
      </c>
    </row>
    <row r="38" spans="1:8" s="46" customFormat="1" ht="35.1" customHeight="1">
      <c r="A38" s="52" t="s">
        <v>2546</v>
      </c>
      <c r="B38" s="27" t="s">
        <v>2547</v>
      </c>
      <c r="C38" s="59" t="s">
        <v>8</v>
      </c>
      <c r="D38" s="60">
        <v>50</v>
      </c>
      <c r="E38" s="67">
        <v>4.42</v>
      </c>
      <c r="F38" s="68">
        <v>3.15</v>
      </c>
      <c r="G38" s="122"/>
      <c r="H38" s="68">
        <f t="shared" si="0"/>
        <v>0</v>
      </c>
    </row>
    <row r="39" spans="1:8" s="46" customFormat="1" ht="35.1" customHeight="1">
      <c r="A39" s="127" t="s">
        <v>3343</v>
      </c>
      <c r="B39" s="27" t="s">
        <v>3344</v>
      </c>
      <c r="C39" s="59" t="s">
        <v>287</v>
      </c>
      <c r="D39" s="60">
        <v>50</v>
      </c>
      <c r="E39" s="67">
        <v>4.63</v>
      </c>
      <c r="F39" s="68">
        <v>3.3</v>
      </c>
      <c r="G39" s="122"/>
      <c r="H39" s="68">
        <f t="shared" si="0"/>
        <v>0</v>
      </c>
    </row>
    <row r="40" spans="1:8" s="46" customFormat="1" ht="35.1" customHeight="1">
      <c r="A40" s="56" t="s">
        <v>3345</v>
      </c>
      <c r="B40" s="27" t="s">
        <v>3346</v>
      </c>
      <c r="C40" s="59" t="s">
        <v>287</v>
      </c>
      <c r="D40" s="60">
        <v>50</v>
      </c>
      <c r="E40" s="67">
        <v>4.63</v>
      </c>
      <c r="F40" s="68">
        <v>3.3</v>
      </c>
      <c r="G40" s="122"/>
      <c r="H40" s="68">
        <f t="shared" si="0"/>
        <v>0</v>
      </c>
    </row>
    <row r="41" spans="1:8" s="46" customFormat="1" ht="35.1" customHeight="1">
      <c r="A41" s="56" t="s">
        <v>3347</v>
      </c>
      <c r="B41" s="27" t="s">
        <v>3348</v>
      </c>
      <c r="C41" s="59" t="s">
        <v>287</v>
      </c>
      <c r="D41" s="60">
        <v>50</v>
      </c>
      <c r="E41" s="67">
        <v>4.63</v>
      </c>
      <c r="F41" s="68">
        <v>3.3</v>
      </c>
      <c r="G41" s="122"/>
      <c r="H41" s="68">
        <f t="shared" si="0"/>
        <v>0</v>
      </c>
    </row>
    <row r="42" spans="1:8" s="46" customFormat="1" ht="35.1" customHeight="1">
      <c r="A42" s="56" t="s">
        <v>3349</v>
      </c>
      <c r="B42" s="27" t="s">
        <v>3350</v>
      </c>
      <c r="C42" s="59" t="s">
        <v>287</v>
      </c>
      <c r="D42" s="60">
        <v>50</v>
      </c>
      <c r="E42" s="67">
        <v>4.63</v>
      </c>
      <c r="F42" s="68">
        <v>3.3</v>
      </c>
      <c r="G42" s="122"/>
      <c r="H42" s="68">
        <f t="shared" si="0"/>
        <v>0</v>
      </c>
    </row>
    <row r="43" spans="1:8" s="46" customFormat="1" ht="35.1" customHeight="1">
      <c r="A43" s="56" t="s">
        <v>3351</v>
      </c>
      <c r="B43" s="27" t="s">
        <v>3352</v>
      </c>
      <c r="C43" s="59" t="s">
        <v>287</v>
      </c>
      <c r="D43" s="60">
        <v>50</v>
      </c>
      <c r="E43" s="67">
        <v>4.63</v>
      </c>
      <c r="F43" s="68">
        <v>3.3</v>
      </c>
      <c r="G43" s="122"/>
      <c r="H43" s="68">
        <f t="shared" si="0"/>
        <v>0</v>
      </c>
    </row>
    <row r="44" spans="1:8" s="46" customFormat="1" ht="35.1" customHeight="1">
      <c r="A44" s="54" t="s">
        <v>9</v>
      </c>
      <c r="B44" s="27" t="s">
        <v>10</v>
      </c>
      <c r="C44" s="61" t="s">
        <v>8</v>
      </c>
      <c r="D44" s="61">
        <v>20</v>
      </c>
      <c r="E44" s="67">
        <v>34.4</v>
      </c>
      <c r="F44" s="68">
        <v>24.5</v>
      </c>
      <c r="G44" s="70"/>
      <c r="H44" s="68">
        <f t="shared" si="0"/>
        <v>0</v>
      </c>
    </row>
    <row r="45" spans="1:8" s="46" customFormat="1" ht="35.1" customHeight="1">
      <c r="A45" s="128" t="s">
        <v>11</v>
      </c>
      <c r="B45" s="26" t="s">
        <v>12</v>
      </c>
      <c r="C45" s="59" t="s">
        <v>8</v>
      </c>
      <c r="D45" s="62">
        <v>50</v>
      </c>
      <c r="E45" s="67">
        <v>8.35</v>
      </c>
      <c r="F45" s="68">
        <v>5.95</v>
      </c>
      <c r="G45" s="129"/>
      <c r="H45" s="68">
        <f t="shared" si="0"/>
        <v>0</v>
      </c>
    </row>
    <row r="46" spans="1:8" s="46" customFormat="1" ht="35.1" customHeight="1">
      <c r="A46" s="130" t="s">
        <v>13</v>
      </c>
      <c r="B46" s="27" t="s">
        <v>14</v>
      </c>
      <c r="C46" s="61" t="s">
        <v>8</v>
      </c>
      <c r="D46" s="61">
        <v>20</v>
      </c>
      <c r="E46" s="67">
        <v>21.68</v>
      </c>
      <c r="F46" s="68">
        <v>15.44</v>
      </c>
      <c r="G46" s="70"/>
      <c r="H46" s="68">
        <f t="shared" si="0"/>
        <v>0</v>
      </c>
    </row>
    <row r="47" spans="1:8" s="46" customFormat="1" ht="35.1" customHeight="1">
      <c r="A47" s="127" t="s">
        <v>2678</v>
      </c>
      <c r="B47" s="27" t="s">
        <v>2679</v>
      </c>
      <c r="C47" s="59" t="s">
        <v>8</v>
      </c>
      <c r="D47" s="60">
        <v>100</v>
      </c>
      <c r="E47" s="67">
        <v>6.39</v>
      </c>
      <c r="F47" s="68">
        <v>4.55</v>
      </c>
      <c r="G47" s="122"/>
      <c r="H47" s="68">
        <f t="shared" si="0"/>
        <v>0</v>
      </c>
    </row>
    <row r="48" spans="1:8" s="46" customFormat="1" ht="35.1" customHeight="1">
      <c r="A48" s="127" t="s">
        <v>2680</v>
      </c>
      <c r="B48" s="27" t="s">
        <v>2681</v>
      </c>
      <c r="C48" s="59" t="s">
        <v>8</v>
      </c>
      <c r="D48" s="60">
        <v>100</v>
      </c>
      <c r="E48" s="67">
        <v>6.39</v>
      </c>
      <c r="F48" s="68">
        <v>4.55</v>
      </c>
      <c r="G48" s="122"/>
      <c r="H48" s="68">
        <f t="shared" si="0"/>
        <v>0</v>
      </c>
    </row>
    <row r="49" spans="1:8" s="46" customFormat="1" ht="35.1" customHeight="1">
      <c r="A49" s="127" t="s">
        <v>3188</v>
      </c>
      <c r="B49" s="27" t="s">
        <v>3189</v>
      </c>
      <c r="C49" s="59" t="s">
        <v>8</v>
      </c>
      <c r="D49" s="60">
        <v>200</v>
      </c>
      <c r="E49" s="67">
        <v>2.44</v>
      </c>
      <c r="F49" s="68">
        <v>1.74</v>
      </c>
      <c r="G49" s="122"/>
      <c r="H49" s="68">
        <f t="shared" si="0"/>
        <v>0</v>
      </c>
    </row>
    <row r="50" spans="1:8" s="46" customFormat="1" ht="35.1" customHeight="1">
      <c r="A50" s="127" t="s">
        <v>3190</v>
      </c>
      <c r="B50" s="27" t="s">
        <v>3191</v>
      </c>
      <c r="C50" s="59" t="s">
        <v>8</v>
      </c>
      <c r="D50" s="60">
        <v>200</v>
      </c>
      <c r="E50" s="67">
        <v>2.44</v>
      </c>
      <c r="F50" s="68">
        <v>1.74</v>
      </c>
      <c r="G50" s="122"/>
      <c r="H50" s="68">
        <f t="shared" si="0"/>
        <v>0</v>
      </c>
    </row>
    <row r="51" spans="1:8" s="46" customFormat="1" ht="35.1" customHeight="1">
      <c r="A51" s="127" t="s">
        <v>3192</v>
      </c>
      <c r="B51" s="27" t="s">
        <v>3193</v>
      </c>
      <c r="C51" s="59" t="s">
        <v>8</v>
      </c>
      <c r="D51" s="60">
        <v>200</v>
      </c>
      <c r="E51" s="67">
        <v>2.44</v>
      </c>
      <c r="F51" s="68">
        <v>1.74</v>
      </c>
      <c r="G51" s="122"/>
      <c r="H51" s="68">
        <f t="shared" si="0"/>
        <v>0</v>
      </c>
    </row>
    <row r="52" spans="1:8" s="46" customFormat="1" ht="35.1" customHeight="1">
      <c r="A52" s="131" t="s">
        <v>19</v>
      </c>
      <c r="B52" s="27" t="s">
        <v>2682</v>
      </c>
      <c r="C52" s="59" t="s">
        <v>8</v>
      </c>
      <c r="D52" s="63">
        <v>500</v>
      </c>
      <c r="E52" s="67">
        <v>3.22</v>
      </c>
      <c r="F52" s="68">
        <v>2.29</v>
      </c>
      <c r="G52" s="132"/>
      <c r="H52" s="68">
        <f t="shared" si="0"/>
        <v>0</v>
      </c>
    </row>
    <row r="53" spans="1:8" s="46" customFormat="1" ht="35.1" customHeight="1">
      <c r="A53" s="131" t="s">
        <v>20</v>
      </c>
      <c r="B53" s="27" t="s">
        <v>2682</v>
      </c>
      <c r="C53" s="59" t="s">
        <v>8</v>
      </c>
      <c r="D53" s="63">
        <v>500</v>
      </c>
      <c r="E53" s="67">
        <v>3.34</v>
      </c>
      <c r="F53" s="68">
        <v>2.38</v>
      </c>
      <c r="G53" s="132"/>
      <c r="H53" s="68">
        <f t="shared" si="0"/>
        <v>0</v>
      </c>
    </row>
    <row r="54" spans="1:8" s="46" customFormat="1" ht="35.1" customHeight="1">
      <c r="A54" s="127" t="s">
        <v>15</v>
      </c>
      <c r="B54" s="27" t="s">
        <v>2683</v>
      </c>
      <c r="C54" s="61" t="s">
        <v>8</v>
      </c>
      <c r="D54" s="60">
        <v>100</v>
      </c>
      <c r="E54" s="67">
        <v>10.77</v>
      </c>
      <c r="F54" s="68">
        <v>7.67</v>
      </c>
      <c r="G54" s="70"/>
      <c r="H54" s="68">
        <f t="shared" si="0"/>
        <v>0</v>
      </c>
    </row>
    <row r="55" spans="1:8" s="46" customFormat="1" ht="35.1" customHeight="1">
      <c r="A55" s="127" t="s">
        <v>3306</v>
      </c>
      <c r="B55" s="27" t="s">
        <v>3307</v>
      </c>
      <c r="C55" s="59" t="s">
        <v>8</v>
      </c>
      <c r="D55" s="60">
        <v>25</v>
      </c>
      <c r="E55" s="67">
        <v>25.97</v>
      </c>
      <c r="F55" s="68">
        <v>18.5</v>
      </c>
      <c r="G55" s="122"/>
      <c r="H55" s="68">
        <f t="shared" si="0"/>
        <v>0</v>
      </c>
    </row>
    <row r="56" spans="1:8" s="46" customFormat="1" ht="35.1" customHeight="1">
      <c r="A56" s="127" t="s">
        <v>3308</v>
      </c>
      <c r="B56" s="27" t="s">
        <v>3309</v>
      </c>
      <c r="C56" s="59" t="s">
        <v>8</v>
      </c>
      <c r="D56" s="60">
        <v>25</v>
      </c>
      <c r="E56" s="67">
        <v>25.97</v>
      </c>
      <c r="F56" s="68">
        <v>18.5</v>
      </c>
      <c r="G56" s="133"/>
      <c r="H56" s="68">
        <f t="shared" si="0"/>
        <v>0</v>
      </c>
    </row>
    <row r="57" spans="1:8" s="46" customFormat="1" ht="35.1" customHeight="1">
      <c r="A57" s="127" t="s">
        <v>3310</v>
      </c>
      <c r="B57" s="27" t="s">
        <v>3311</v>
      </c>
      <c r="C57" s="59" t="s">
        <v>8</v>
      </c>
      <c r="D57" s="60">
        <v>25</v>
      </c>
      <c r="E57" s="67">
        <v>25.97</v>
      </c>
      <c r="F57" s="68">
        <v>18.5</v>
      </c>
      <c r="G57" s="122"/>
      <c r="H57" s="68">
        <f t="shared" si="0"/>
        <v>0</v>
      </c>
    </row>
    <row r="58" spans="1:8" s="46" customFormat="1" ht="35.1" customHeight="1">
      <c r="A58" s="126" t="s">
        <v>16</v>
      </c>
      <c r="B58" s="27" t="s">
        <v>2684</v>
      </c>
      <c r="C58" s="59" t="s">
        <v>8</v>
      </c>
      <c r="D58" s="60">
        <v>25</v>
      </c>
      <c r="E58" s="67">
        <v>25.97</v>
      </c>
      <c r="F58" s="68">
        <v>18.5</v>
      </c>
      <c r="G58" s="122"/>
      <c r="H58" s="68">
        <f t="shared" si="0"/>
        <v>0</v>
      </c>
    </row>
    <row r="59" spans="1:8" s="46" customFormat="1" ht="35.1" customHeight="1">
      <c r="A59" s="126" t="s">
        <v>2548</v>
      </c>
      <c r="B59" s="27" t="s">
        <v>2549</v>
      </c>
      <c r="C59" s="59" t="s">
        <v>490</v>
      </c>
      <c r="D59" s="60">
        <v>100</v>
      </c>
      <c r="E59" s="67">
        <v>1.39</v>
      </c>
      <c r="F59" s="68">
        <v>0.99</v>
      </c>
      <c r="G59" s="122"/>
      <c r="H59" s="68">
        <f t="shared" si="0"/>
        <v>0</v>
      </c>
    </row>
    <row r="60" spans="1:8" s="46" customFormat="1" ht="35.1" customHeight="1">
      <c r="A60" s="126" t="s">
        <v>17</v>
      </c>
      <c r="B60" s="27" t="s">
        <v>18</v>
      </c>
      <c r="C60" s="59" t="s">
        <v>8</v>
      </c>
      <c r="D60" s="60">
        <v>100</v>
      </c>
      <c r="E60" s="67">
        <v>2.74</v>
      </c>
      <c r="F60" s="68">
        <v>1.95</v>
      </c>
      <c r="G60" s="122"/>
      <c r="H60" s="68">
        <f t="shared" si="0"/>
        <v>0</v>
      </c>
    </row>
    <row r="61" spans="1:8" s="46" customFormat="1" ht="35.1" customHeight="1">
      <c r="A61" s="128" t="s">
        <v>21</v>
      </c>
      <c r="B61" s="47" t="s">
        <v>22</v>
      </c>
      <c r="C61" s="59" t="s">
        <v>490</v>
      </c>
      <c r="D61" s="64">
        <v>200</v>
      </c>
      <c r="E61" s="67">
        <v>7.3</v>
      </c>
      <c r="F61" s="68">
        <v>5.2</v>
      </c>
      <c r="G61" s="129"/>
      <c r="H61" s="68">
        <f t="shared" si="0"/>
        <v>0</v>
      </c>
    </row>
    <row r="62" spans="1:8" s="46" customFormat="1" ht="35.1" customHeight="1">
      <c r="A62" s="126" t="s">
        <v>24</v>
      </c>
      <c r="B62" s="27" t="s">
        <v>2685</v>
      </c>
      <c r="C62" s="59" t="s">
        <v>490</v>
      </c>
      <c r="D62" s="60">
        <v>80</v>
      </c>
      <c r="E62" s="67">
        <v>7.47</v>
      </c>
      <c r="F62" s="68">
        <v>5.32</v>
      </c>
      <c r="G62" s="122"/>
      <c r="H62" s="68">
        <f t="shared" si="0"/>
        <v>0</v>
      </c>
    </row>
    <row r="63" spans="1:8" s="46" customFormat="1" ht="35.1" customHeight="1">
      <c r="A63" s="126" t="s">
        <v>1582</v>
      </c>
      <c r="B63" s="27" t="s">
        <v>2686</v>
      </c>
      <c r="C63" s="59" t="s">
        <v>490</v>
      </c>
      <c r="D63" s="60">
        <v>80</v>
      </c>
      <c r="E63" s="67">
        <v>7.47</v>
      </c>
      <c r="F63" s="68">
        <v>5.32</v>
      </c>
      <c r="G63" s="122"/>
      <c r="H63" s="68">
        <f t="shared" si="0"/>
        <v>0</v>
      </c>
    </row>
    <row r="64" spans="1:8" s="46" customFormat="1" ht="35.1" customHeight="1">
      <c r="A64" s="131" t="s">
        <v>367</v>
      </c>
      <c r="B64" s="27" t="s">
        <v>2969</v>
      </c>
      <c r="C64" s="59" t="s">
        <v>1911</v>
      </c>
      <c r="D64" s="63">
        <v>10</v>
      </c>
      <c r="E64" s="67">
        <v>27.38</v>
      </c>
      <c r="F64" s="68">
        <v>19.5</v>
      </c>
      <c r="G64" s="132"/>
      <c r="H64" s="68">
        <f t="shared" si="0"/>
        <v>0</v>
      </c>
    </row>
    <row r="65" spans="1:8" s="46" customFormat="1" ht="35.1" customHeight="1">
      <c r="A65" s="131" t="s">
        <v>25</v>
      </c>
      <c r="B65" s="27" t="s">
        <v>2687</v>
      </c>
      <c r="C65" s="59" t="s">
        <v>8</v>
      </c>
      <c r="D65" s="63">
        <v>20</v>
      </c>
      <c r="E65" s="67">
        <v>39.299999999999997</v>
      </c>
      <c r="F65" s="68">
        <v>27.99</v>
      </c>
      <c r="G65" s="132"/>
      <c r="H65" s="68">
        <f t="shared" si="0"/>
        <v>0</v>
      </c>
    </row>
    <row r="66" spans="1:8" s="46" customFormat="1" ht="35.1" customHeight="1">
      <c r="A66" s="57" t="s">
        <v>1847</v>
      </c>
      <c r="B66" s="47" t="s">
        <v>1848</v>
      </c>
      <c r="C66" s="59" t="s">
        <v>490</v>
      </c>
      <c r="D66" s="65">
        <v>40</v>
      </c>
      <c r="E66" s="67">
        <v>21.06</v>
      </c>
      <c r="F66" s="68">
        <v>15</v>
      </c>
      <c r="G66" s="129"/>
      <c r="H66" s="68">
        <f t="shared" si="0"/>
        <v>0</v>
      </c>
    </row>
    <row r="67" spans="1:8" s="46" customFormat="1" ht="35.1" customHeight="1">
      <c r="A67" s="56" t="s">
        <v>2688</v>
      </c>
      <c r="B67" s="27" t="s">
        <v>2689</v>
      </c>
      <c r="C67" s="59" t="s">
        <v>490</v>
      </c>
      <c r="D67" s="60">
        <v>50</v>
      </c>
      <c r="E67" s="67">
        <v>15.29</v>
      </c>
      <c r="F67" s="68">
        <v>10.89</v>
      </c>
      <c r="G67" s="122"/>
      <c r="H67" s="68">
        <f t="shared" si="0"/>
        <v>0</v>
      </c>
    </row>
    <row r="68" spans="1:8" s="46" customFormat="1" ht="35.1" customHeight="1">
      <c r="A68" s="56" t="s">
        <v>2690</v>
      </c>
      <c r="B68" s="27" t="s">
        <v>2691</v>
      </c>
      <c r="C68" s="59" t="s">
        <v>490</v>
      </c>
      <c r="D68" s="60">
        <v>50</v>
      </c>
      <c r="E68" s="67">
        <v>15.29</v>
      </c>
      <c r="F68" s="68">
        <v>10.89</v>
      </c>
      <c r="G68" s="122"/>
      <c r="H68" s="68">
        <f t="shared" si="0"/>
        <v>0</v>
      </c>
    </row>
    <row r="69" spans="1:8" s="46" customFormat="1" ht="35.1" customHeight="1">
      <c r="A69" s="56" t="s">
        <v>2692</v>
      </c>
      <c r="B69" s="27" t="s">
        <v>2693</v>
      </c>
      <c r="C69" s="59" t="s">
        <v>490</v>
      </c>
      <c r="D69" s="60">
        <v>50</v>
      </c>
      <c r="E69" s="67">
        <v>15.29</v>
      </c>
      <c r="F69" s="68">
        <v>10.89</v>
      </c>
      <c r="G69" s="122"/>
      <c r="H69" s="68">
        <f t="shared" si="0"/>
        <v>0</v>
      </c>
    </row>
    <row r="70" spans="1:8" s="46" customFormat="1" ht="35.1" customHeight="1">
      <c r="A70" s="134" t="s">
        <v>26</v>
      </c>
      <c r="B70" s="27" t="s">
        <v>27</v>
      </c>
      <c r="C70" s="59" t="s">
        <v>490</v>
      </c>
      <c r="D70" s="63">
        <v>30</v>
      </c>
      <c r="E70" s="67">
        <v>16.149999999999999</v>
      </c>
      <c r="F70" s="68">
        <v>11.5</v>
      </c>
      <c r="G70" s="132"/>
      <c r="H70" s="68">
        <f t="shared" si="0"/>
        <v>0</v>
      </c>
    </row>
    <row r="71" spans="1:8" s="46" customFormat="1" ht="35.1" customHeight="1">
      <c r="A71" s="134" t="s">
        <v>28</v>
      </c>
      <c r="B71" s="27" t="s">
        <v>29</v>
      </c>
      <c r="C71" s="59" t="s">
        <v>490</v>
      </c>
      <c r="D71" s="63">
        <v>30</v>
      </c>
      <c r="E71" s="67">
        <v>15.44</v>
      </c>
      <c r="F71" s="68">
        <v>11</v>
      </c>
      <c r="G71" s="129"/>
      <c r="H71" s="68">
        <f t="shared" si="0"/>
        <v>0</v>
      </c>
    </row>
    <row r="72" spans="1:8" s="46" customFormat="1" ht="35.1" customHeight="1">
      <c r="A72" s="134" t="s">
        <v>30</v>
      </c>
      <c r="B72" s="27" t="s">
        <v>31</v>
      </c>
      <c r="C72" s="59" t="s">
        <v>490</v>
      </c>
      <c r="D72" s="63">
        <v>30</v>
      </c>
      <c r="E72" s="67">
        <v>15.44</v>
      </c>
      <c r="F72" s="68">
        <v>11</v>
      </c>
      <c r="G72" s="129"/>
      <c r="H72" s="68">
        <f t="shared" si="0"/>
        <v>0</v>
      </c>
    </row>
    <row r="73" spans="1:8" s="46" customFormat="1" ht="35.1" customHeight="1">
      <c r="A73" s="134" t="s">
        <v>32</v>
      </c>
      <c r="B73" s="27" t="s">
        <v>2694</v>
      </c>
      <c r="C73" s="59" t="s">
        <v>490</v>
      </c>
      <c r="D73" s="63">
        <v>30</v>
      </c>
      <c r="E73" s="67">
        <v>15.44</v>
      </c>
      <c r="F73" s="68">
        <v>11</v>
      </c>
      <c r="G73" s="129"/>
      <c r="H73" s="68">
        <f t="shared" si="0"/>
        <v>0</v>
      </c>
    </row>
    <row r="74" spans="1:8" s="46" customFormat="1" ht="35.1" customHeight="1">
      <c r="A74" s="134" t="s">
        <v>33</v>
      </c>
      <c r="B74" s="27" t="s">
        <v>2695</v>
      </c>
      <c r="C74" s="59" t="s">
        <v>490</v>
      </c>
      <c r="D74" s="63">
        <v>30</v>
      </c>
      <c r="E74" s="67">
        <v>16.149999999999999</v>
      </c>
      <c r="F74" s="68">
        <v>11.5</v>
      </c>
      <c r="G74" s="129"/>
      <c r="H74" s="68">
        <f t="shared" si="0"/>
        <v>0</v>
      </c>
    </row>
    <row r="75" spans="1:8" s="46" customFormat="1" ht="35.1" customHeight="1">
      <c r="A75" s="135" t="s">
        <v>2127</v>
      </c>
      <c r="B75" s="136" t="s">
        <v>2128</v>
      </c>
      <c r="C75" s="59" t="s">
        <v>2696</v>
      </c>
      <c r="D75" s="60">
        <v>10</v>
      </c>
      <c r="E75" s="67">
        <v>20.36</v>
      </c>
      <c r="F75" s="68">
        <v>14.5</v>
      </c>
      <c r="G75" s="122"/>
      <c r="H75" s="68">
        <f t="shared" si="0"/>
        <v>0</v>
      </c>
    </row>
    <row r="76" spans="1:8" s="46" customFormat="1" ht="35.1" customHeight="1">
      <c r="A76" s="135" t="s">
        <v>2550</v>
      </c>
      <c r="B76" s="137" t="s">
        <v>2551</v>
      </c>
      <c r="C76" s="59" t="s">
        <v>2696</v>
      </c>
      <c r="D76" s="60">
        <v>12</v>
      </c>
      <c r="E76" s="67">
        <v>47.74</v>
      </c>
      <c r="F76" s="68">
        <v>34</v>
      </c>
      <c r="G76" s="122"/>
      <c r="H76" s="68">
        <f t="shared" si="0"/>
        <v>0</v>
      </c>
    </row>
    <row r="77" spans="1:8" s="46" customFormat="1" ht="35.1" customHeight="1">
      <c r="A77" s="135" t="s">
        <v>2552</v>
      </c>
      <c r="B77" s="137" t="s">
        <v>2553</v>
      </c>
      <c r="C77" s="59" t="s">
        <v>2696</v>
      </c>
      <c r="D77" s="60">
        <v>12</v>
      </c>
      <c r="E77" s="67">
        <v>47.74</v>
      </c>
      <c r="F77" s="68">
        <v>34</v>
      </c>
      <c r="G77" s="122"/>
      <c r="H77" s="68">
        <f t="shared" si="0"/>
        <v>0</v>
      </c>
    </row>
    <row r="78" spans="1:8" s="46" customFormat="1" ht="35.1" customHeight="1">
      <c r="A78" s="135" t="s">
        <v>2554</v>
      </c>
      <c r="B78" s="137" t="s">
        <v>2555</v>
      </c>
      <c r="C78" s="59" t="s">
        <v>2696</v>
      </c>
      <c r="D78" s="60">
        <v>12</v>
      </c>
      <c r="E78" s="67">
        <v>47.74</v>
      </c>
      <c r="F78" s="68">
        <v>34</v>
      </c>
      <c r="G78" s="122"/>
      <c r="H78" s="68">
        <f t="shared" ref="H78:H141" si="1">F78*G78</f>
        <v>0</v>
      </c>
    </row>
    <row r="79" spans="1:8" s="46" customFormat="1" ht="35.1" customHeight="1">
      <c r="A79" s="135" t="s">
        <v>2556</v>
      </c>
      <c r="B79" s="137" t="s">
        <v>2557</v>
      </c>
      <c r="C79" s="59" t="s">
        <v>2696</v>
      </c>
      <c r="D79" s="60">
        <v>12</v>
      </c>
      <c r="E79" s="67">
        <v>47.74</v>
      </c>
      <c r="F79" s="68">
        <v>34</v>
      </c>
      <c r="G79" s="122"/>
      <c r="H79" s="68">
        <f t="shared" si="1"/>
        <v>0</v>
      </c>
    </row>
    <row r="80" spans="1:8" s="46" customFormat="1" ht="35.1" customHeight="1">
      <c r="A80" s="135" t="s">
        <v>2558</v>
      </c>
      <c r="B80" s="137" t="s">
        <v>2559</v>
      </c>
      <c r="C80" s="59" t="s">
        <v>2696</v>
      </c>
      <c r="D80" s="60">
        <v>20</v>
      </c>
      <c r="E80" s="67">
        <v>47.74</v>
      </c>
      <c r="F80" s="68">
        <v>34</v>
      </c>
      <c r="G80" s="122"/>
      <c r="H80" s="68">
        <f t="shared" si="1"/>
        <v>0</v>
      </c>
    </row>
    <row r="81" spans="1:8" s="46" customFormat="1" ht="35.1" customHeight="1">
      <c r="A81" s="135" t="s">
        <v>2560</v>
      </c>
      <c r="B81" s="137" t="s">
        <v>2561</v>
      </c>
      <c r="C81" s="59" t="s">
        <v>2696</v>
      </c>
      <c r="D81" s="60">
        <v>12</v>
      </c>
      <c r="E81" s="67">
        <v>47.74</v>
      </c>
      <c r="F81" s="68">
        <v>34</v>
      </c>
      <c r="G81" s="122"/>
      <c r="H81" s="68">
        <f t="shared" si="1"/>
        <v>0</v>
      </c>
    </row>
    <row r="82" spans="1:8" s="46" customFormat="1" ht="35.1" customHeight="1">
      <c r="A82" s="138" t="s">
        <v>2289</v>
      </c>
      <c r="B82" s="139" t="s">
        <v>2697</v>
      </c>
      <c r="C82" s="59" t="s">
        <v>2696</v>
      </c>
      <c r="D82" s="60">
        <v>8</v>
      </c>
      <c r="E82" s="67">
        <v>21.34</v>
      </c>
      <c r="F82" s="68">
        <v>15.2</v>
      </c>
      <c r="G82" s="122"/>
      <c r="H82" s="68">
        <f t="shared" si="1"/>
        <v>0</v>
      </c>
    </row>
    <row r="83" spans="1:8" s="46" customFormat="1" ht="35.1" customHeight="1">
      <c r="A83" s="140" t="s">
        <v>2698</v>
      </c>
      <c r="B83" s="136" t="s">
        <v>2699</v>
      </c>
      <c r="C83" s="59" t="s">
        <v>2696</v>
      </c>
      <c r="D83" s="60">
        <v>12</v>
      </c>
      <c r="E83" s="67">
        <v>37.21</v>
      </c>
      <c r="F83" s="68">
        <v>26.5</v>
      </c>
      <c r="G83" s="122"/>
      <c r="H83" s="68">
        <f t="shared" si="1"/>
        <v>0</v>
      </c>
    </row>
    <row r="84" spans="1:8" s="46" customFormat="1" ht="35.1" customHeight="1">
      <c r="A84" s="140" t="s">
        <v>2700</v>
      </c>
      <c r="B84" s="136" t="s">
        <v>2701</v>
      </c>
      <c r="C84" s="59" t="s">
        <v>2696</v>
      </c>
      <c r="D84" s="60">
        <v>12</v>
      </c>
      <c r="E84" s="67">
        <v>37.21</v>
      </c>
      <c r="F84" s="68">
        <v>26.5</v>
      </c>
      <c r="G84" s="122"/>
      <c r="H84" s="68">
        <f t="shared" si="1"/>
        <v>0</v>
      </c>
    </row>
    <row r="85" spans="1:8" s="46" customFormat="1" ht="35.1" customHeight="1">
      <c r="A85" s="140" t="s">
        <v>2702</v>
      </c>
      <c r="B85" s="136" t="s">
        <v>3194</v>
      </c>
      <c r="C85" s="59" t="s">
        <v>2696</v>
      </c>
      <c r="D85" s="60">
        <v>12</v>
      </c>
      <c r="E85" s="67">
        <v>37.21</v>
      </c>
      <c r="F85" s="68">
        <v>26.5</v>
      </c>
      <c r="G85" s="122"/>
      <c r="H85" s="68">
        <f t="shared" si="1"/>
        <v>0</v>
      </c>
    </row>
    <row r="86" spans="1:8" s="46" customFormat="1" ht="35.1" customHeight="1">
      <c r="A86" s="140" t="s">
        <v>2703</v>
      </c>
      <c r="B86" s="136" t="s">
        <v>2704</v>
      </c>
      <c r="C86" s="59" t="s">
        <v>2696</v>
      </c>
      <c r="D86" s="60">
        <v>12</v>
      </c>
      <c r="E86" s="67">
        <v>37.21</v>
      </c>
      <c r="F86" s="68">
        <v>26.5</v>
      </c>
      <c r="G86" s="122"/>
      <c r="H86" s="68">
        <f t="shared" si="1"/>
        <v>0</v>
      </c>
    </row>
    <row r="87" spans="1:8" s="46" customFormat="1" ht="35.1" customHeight="1">
      <c r="A87" s="52" t="s">
        <v>457</v>
      </c>
      <c r="B87" s="27" t="s">
        <v>2705</v>
      </c>
      <c r="C87" s="59" t="s">
        <v>3312</v>
      </c>
      <c r="D87" s="60">
        <v>200</v>
      </c>
      <c r="E87" s="67">
        <v>1.22</v>
      </c>
      <c r="F87" s="68">
        <v>0.87</v>
      </c>
      <c r="G87" s="122"/>
      <c r="H87" s="68">
        <f t="shared" si="1"/>
        <v>0</v>
      </c>
    </row>
    <row r="88" spans="1:8" s="46" customFormat="1" ht="35.1" customHeight="1">
      <c r="A88" s="52" t="s">
        <v>458</v>
      </c>
      <c r="B88" s="27" t="s">
        <v>459</v>
      </c>
      <c r="C88" s="59" t="s">
        <v>3312</v>
      </c>
      <c r="D88" s="60">
        <v>200</v>
      </c>
      <c r="E88" s="67">
        <v>1.22</v>
      </c>
      <c r="F88" s="68">
        <v>0.87</v>
      </c>
      <c r="G88" s="122"/>
      <c r="H88" s="68">
        <f t="shared" si="1"/>
        <v>0</v>
      </c>
    </row>
    <row r="89" spans="1:8" s="46" customFormat="1" ht="35.1" customHeight="1">
      <c r="A89" s="52" t="s">
        <v>460</v>
      </c>
      <c r="B89" s="27" t="s">
        <v>461</v>
      </c>
      <c r="C89" s="59" t="s">
        <v>3312</v>
      </c>
      <c r="D89" s="60">
        <v>200</v>
      </c>
      <c r="E89" s="67">
        <v>1.22</v>
      </c>
      <c r="F89" s="68">
        <v>0.87</v>
      </c>
      <c r="G89" s="122"/>
      <c r="H89" s="68">
        <f t="shared" si="1"/>
        <v>0</v>
      </c>
    </row>
    <row r="90" spans="1:8" s="46" customFormat="1" ht="35.1" customHeight="1">
      <c r="A90" s="52" t="s">
        <v>462</v>
      </c>
      <c r="B90" s="27" t="s">
        <v>2706</v>
      </c>
      <c r="C90" s="59" t="s">
        <v>3312</v>
      </c>
      <c r="D90" s="60">
        <v>200</v>
      </c>
      <c r="E90" s="67">
        <v>1.22</v>
      </c>
      <c r="F90" s="68">
        <v>0.87</v>
      </c>
      <c r="G90" s="122"/>
      <c r="H90" s="68">
        <f t="shared" si="1"/>
        <v>0</v>
      </c>
    </row>
    <row r="91" spans="1:8" s="46" customFormat="1" ht="35.1" customHeight="1">
      <c r="A91" s="126" t="s">
        <v>463</v>
      </c>
      <c r="B91" s="27" t="s">
        <v>464</v>
      </c>
      <c r="C91" s="59" t="s">
        <v>3312</v>
      </c>
      <c r="D91" s="60">
        <v>200</v>
      </c>
      <c r="E91" s="67">
        <v>1.22</v>
      </c>
      <c r="F91" s="68">
        <v>0.87</v>
      </c>
      <c r="G91" s="133"/>
      <c r="H91" s="68">
        <f t="shared" si="1"/>
        <v>0</v>
      </c>
    </row>
    <row r="92" spans="1:8" s="46" customFormat="1" ht="35.1" customHeight="1">
      <c r="A92" s="126" t="s">
        <v>465</v>
      </c>
      <c r="B92" s="27" t="s">
        <v>466</v>
      </c>
      <c r="C92" s="59" t="s">
        <v>3312</v>
      </c>
      <c r="D92" s="60">
        <v>200</v>
      </c>
      <c r="E92" s="67">
        <v>1.22</v>
      </c>
      <c r="F92" s="68">
        <v>0.87</v>
      </c>
      <c r="G92" s="122"/>
      <c r="H92" s="68">
        <f t="shared" si="1"/>
        <v>0</v>
      </c>
    </row>
    <row r="93" spans="1:8" s="46" customFormat="1" ht="35.1" customHeight="1">
      <c r="A93" s="126" t="s">
        <v>467</v>
      </c>
      <c r="B93" s="27" t="s">
        <v>468</v>
      </c>
      <c r="C93" s="59" t="s">
        <v>3312</v>
      </c>
      <c r="D93" s="60">
        <v>200</v>
      </c>
      <c r="E93" s="67">
        <v>1.22</v>
      </c>
      <c r="F93" s="68">
        <v>0.87</v>
      </c>
      <c r="G93" s="122"/>
      <c r="H93" s="68">
        <f t="shared" si="1"/>
        <v>0</v>
      </c>
    </row>
    <row r="94" spans="1:8" s="46" customFormat="1" ht="35.1" customHeight="1">
      <c r="A94" s="131" t="s">
        <v>34</v>
      </c>
      <c r="B94" s="27" t="s">
        <v>2707</v>
      </c>
      <c r="C94" s="59" t="s">
        <v>490</v>
      </c>
      <c r="D94" s="63">
        <v>500</v>
      </c>
      <c r="E94" s="67">
        <v>1.39</v>
      </c>
      <c r="F94" s="68">
        <v>0.99</v>
      </c>
      <c r="G94" s="129"/>
      <c r="H94" s="68">
        <f t="shared" si="1"/>
        <v>0</v>
      </c>
    </row>
    <row r="95" spans="1:8" s="46" customFormat="1" ht="35.1" customHeight="1">
      <c r="A95" s="131" t="s">
        <v>35</v>
      </c>
      <c r="B95" s="27" t="s">
        <v>36</v>
      </c>
      <c r="C95" s="59" t="s">
        <v>490</v>
      </c>
      <c r="D95" s="63">
        <v>500</v>
      </c>
      <c r="E95" s="67">
        <v>1.39</v>
      </c>
      <c r="F95" s="68">
        <v>0.99</v>
      </c>
      <c r="G95" s="129"/>
      <c r="H95" s="68">
        <f t="shared" si="1"/>
        <v>0</v>
      </c>
    </row>
    <row r="96" spans="1:8" s="46" customFormat="1" ht="35.1" customHeight="1">
      <c r="A96" s="127" t="s">
        <v>2708</v>
      </c>
      <c r="B96" s="27" t="s">
        <v>2709</v>
      </c>
      <c r="C96" s="59" t="s">
        <v>8</v>
      </c>
      <c r="D96" s="60">
        <v>500</v>
      </c>
      <c r="E96" s="67">
        <v>1.39</v>
      </c>
      <c r="F96" s="68">
        <v>0.99</v>
      </c>
      <c r="G96" s="122"/>
      <c r="H96" s="68">
        <f t="shared" si="1"/>
        <v>0</v>
      </c>
    </row>
    <row r="97" spans="1:8" s="46" customFormat="1" ht="35.1" customHeight="1">
      <c r="A97" s="127" t="s">
        <v>2710</v>
      </c>
      <c r="B97" s="27" t="s">
        <v>2711</v>
      </c>
      <c r="C97" s="59" t="s">
        <v>8</v>
      </c>
      <c r="D97" s="60">
        <v>500</v>
      </c>
      <c r="E97" s="67">
        <v>1.39</v>
      </c>
      <c r="F97" s="68">
        <v>0.99</v>
      </c>
      <c r="G97" s="122"/>
      <c r="H97" s="68">
        <f t="shared" si="1"/>
        <v>0</v>
      </c>
    </row>
    <row r="98" spans="1:8" s="46" customFormat="1" ht="35.1" customHeight="1">
      <c r="A98" s="131" t="s">
        <v>37</v>
      </c>
      <c r="B98" s="27" t="s">
        <v>38</v>
      </c>
      <c r="C98" s="59" t="s">
        <v>490</v>
      </c>
      <c r="D98" s="63">
        <v>500</v>
      </c>
      <c r="E98" s="67">
        <v>1.39</v>
      </c>
      <c r="F98" s="68">
        <v>0.99</v>
      </c>
      <c r="G98" s="129"/>
      <c r="H98" s="68">
        <f t="shared" si="1"/>
        <v>0</v>
      </c>
    </row>
    <row r="99" spans="1:8" s="46" customFormat="1" ht="35.1" customHeight="1">
      <c r="A99" s="131" t="s">
        <v>473</v>
      </c>
      <c r="B99" s="27" t="s">
        <v>474</v>
      </c>
      <c r="C99" s="59" t="s">
        <v>222</v>
      </c>
      <c r="D99" s="63">
        <v>30</v>
      </c>
      <c r="E99" s="67">
        <v>10.24</v>
      </c>
      <c r="F99" s="68">
        <v>7.29</v>
      </c>
      <c r="G99" s="129"/>
      <c r="H99" s="68">
        <f t="shared" si="1"/>
        <v>0</v>
      </c>
    </row>
    <row r="100" spans="1:8" s="46" customFormat="1" ht="35.1" customHeight="1">
      <c r="A100" s="131" t="s">
        <v>475</v>
      </c>
      <c r="B100" s="27" t="s">
        <v>476</v>
      </c>
      <c r="C100" s="59" t="s">
        <v>222</v>
      </c>
      <c r="D100" s="63">
        <v>30</v>
      </c>
      <c r="E100" s="67">
        <v>10.24</v>
      </c>
      <c r="F100" s="68">
        <v>7.29</v>
      </c>
      <c r="G100" s="129"/>
      <c r="H100" s="68">
        <f t="shared" si="1"/>
        <v>0</v>
      </c>
    </row>
    <row r="101" spans="1:8" s="46" customFormat="1" ht="35.1" customHeight="1">
      <c r="A101" s="131" t="s">
        <v>477</v>
      </c>
      <c r="B101" s="27" t="s">
        <v>478</v>
      </c>
      <c r="C101" s="59" t="s">
        <v>222</v>
      </c>
      <c r="D101" s="63">
        <v>30</v>
      </c>
      <c r="E101" s="67">
        <v>10.24</v>
      </c>
      <c r="F101" s="68">
        <v>7.29</v>
      </c>
      <c r="G101" s="129"/>
      <c r="H101" s="68">
        <f t="shared" si="1"/>
        <v>0</v>
      </c>
    </row>
    <row r="102" spans="1:8" s="46" customFormat="1" ht="35.1" customHeight="1">
      <c r="A102" s="131" t="s">
        <v>479</v>
      </c>
      <c r="B102" s="27" t="s">
        <v>480</v>
      </c>
      <c r="C102" s="59" t="s">
        <v>222</v>
      </c>
      <c r="D102" s="63">
        <v>30</v>
      </c>
      <c r="E102" s="67">
        <v>10.24</v>
      </c>
      <c r="F102" s="68">
        <v>7.29</v>
      </c>
      <c r="G102" s="129"/>
      <c r="H102" s="68">
        <f t="shared" si="1"/>
        <v>0</v>
      </c>
    </row>
    <row r="103" spans="1:8" s="46" customFormat="1" ht="35.1" customHeight="1">
      <c r="A103" s="131" t="s">
        <v>481</v>
      </c>
      <c r="B103" s="27" t="s">
        <v>2998</v>
      </c>
      <c r="C103" s="59" t="s">
        <v>222</v>
      </c>
      <c r="D103" s="63">
        <v>30</v>
      </c>
      <c r="E103" s="67">
        <v>10.24</v>
      </c>
      <c r="F103" s="68">
        <v>7.29</v>
      </c>
      <c r="G103" s="129"/>
      <c r="H103" s="68">
        <f t="shared" si="1"/>
        <v>0</v>
      </c>
    </row>
    <row r="104" spans="1:8" s="46" customFormat="1" ht="35.1" customHeight="1">
      <c r="A104" s="127" t="s">
        <v>2715</v>
      </c>
      <c r="B104" s="27" t="s">
        <v>3391</v>
      </c>
      <c r="C104" s="59" t="s">
        <v>490</v>
      </c>
      <c r="D104" s="60">
        <v>200</v>
      </c>
      <c r="E104" s="67">
        <v>3.34</v>
      </c>
      <c r="F104" s="68">
        <v>2.38</v>
      </c>
      <c r="G104" s="122"/>
      <c r="H104" s="68">
        <f t="shared" si="1"/>
        <v>0</v>
      </c>
    </row>
    <row r="105" spans="1:8" s="46" customFormat="1" ht="35.1" customHeight="1">
      <c r="A105" s="127" t="s">
        <v>2716</v>
      </c>
      <c r="B105" s="27" t="s">
        <v>3392</v>
      </c>
      <c r="C105" s="59" t="s">
        <v>490</v>
      </c>
      <c r="D105" s="60">
        <v>200</v>
      </c>
      <c r="E105" s="67">
        <v>3.34</v>
      </c>
      <c r="F105" s="68">
        <v>2.38</v>
      </c>
      <c r="G105" s="122"/>
      <c r="H105" s="68">
        <f t="shared" si="1"/>
        <v>0</v>
      </c>
    </row>
    <row r="106" spans="1:8" s="46" customFormat="1" ht="35.1" customHeight="1">
      <c r="A106" s="127" t="s">
        <v>2717</v>
      </c>
      <c r="B106" s="27" t="s">
        <v>3393</v>
      </c>
      <c r="C106" s="59" t="s">
        <v>490</v>
      </c>
      <c r="D106" s="60">
        <v>200</v>
      </c>
      <c r="E106" s="67">
        <v>3.34</v>
      </c>
      <c r="F106" s="68">
        <v>2.38</v>
      </c>
      <c r="G106" s="122"/>
      <c r="H106" s="68">
        <f t="shared" si="1"/>
        <v>0</v>
      </c>
    </row>
    <row r="107" spans="1:8" s="46" customFormat="1" ht="35.1" customHeight="1">
      <c r="A107" s="127" t="s">
        <v>2718</v>
      </c>
      <c r="B107" s="27" t="s">
        <v>2719</v>
      </c>
      <c r="C107" s="59" t="s">
        <v>490</v>
      </c>
      <c r="D107" s="60">
        <v>200</v>
      </c>
      <c r="E107" s="67">
        <v>3.93</v>
      </c>
      <c r="F107" s="68">
        <v>2.8</v>
      </c>
      <c r="G107" s="122"/>
      <c r="H107" s="68">
        <f t="shared" si="1"/>
        <v>0</v>
      </c>
    </row>
    <row r="108" spans="1:8" s="46" customFormat="1" ht="35.1" customHeight="1">
      <c r="A108" s="124" t="s">
        <v>2284</v>
      </c>
      <c r="B108" s="27" t="s">
        <v>2720</v>
      </c>
      <c r="C108" s="59" t="s">
        <v>8</v>
      </c>
      <c r="D108" s="60">
        <v>100</v>
      </c>
      <c r="E108" s="67">
        <v>1.33</v>
      </c>
      <c r="F108" s="68">
        <v>0.95</v>
      </c>
      <c r="G108" s="122"/>
      <c r="H108" s="68">
        <f t="shared" si="1"/>
        <v>0</v>
      </c>
    </row>
    <row r="109" spans="1:8" s="46" customFormat="1" ht="35.1" customHeight="1">
      <c r="A109" s="124" t="s">
        <v>2285</v>
      </c>
      <c r="B109" s="27" t="s">
        <v>2721</v>
      </c>
      <c r="C109" s="59" t="s">
        <v>8</v>
      </c>
      <c r="D109" s="60">
        <v>100</v>
      </c>
      <c r="E109" s="67">
        <v>1.33</v>
      </c>
      <c r="F109" s="68">
        <v>0.95</v>
      </c>
      <c r="G109" s="122"/>
      <c r="H109" s="68">
        <f t="shared" si="1"/>
        <v>0</v>
      </c>
    </row>
    <row r="110" spans="1:8" s="46" customFormat="1" ht="35.1" customHeight="1">
      <c r="A110" s="124" t="s">
        <v>2286</v>
      </c>
      <c r="B110" s="27" t="s">
        <v>2722</v>
      </c>
      <c r="C110" s="59" t="s">
        <v>8</v>
      </c>
      <c r="D110" s="60">
        <v>100</v>
      </c>
      <c r="E110" s="67">
        <v>1.33</v>
      </c>
      <c r="F110" s="68">
        <v>0.95</v>
      </c>
      <c r="G110" s="122"/>
      <c r="H110" s="68">
        <f t="shared" si="1"/>
        <v>0</v>
      </c>
    </row>
    <row r="111" spans="1:8" s="46" customFormat="1" ht="35.1" customHeight="1">
      <c r="A111" s="124" t="s">
        <v>2287</v>
      </c>
      <c r="B111" s="27" t="s">
        <v>2723</v>
      </c>
      <c r="C111" s="59" t="s">
        <v>8</v>
      </c>
      <c r="D111" s="60">
        <v>100</v>
      </c>
      <c r="E111" s="67">
        <v>1.33</v>
      </c>
      <c r="F111" s="68">
        <v>0.95</v>
      </c>
      <c r="G111" s="122"/>
      <c r="H111" s="68">
        <f t="shared" si="1"/>
        <v>0</v>
      </c>
    </row>
    <row r="112" spans="1:8" s="46" customFormat="1" ht="35.1" customHeight="1">
      <c r="A112" s="124" t="s">
        <v>2288</v>
      </c>
      <c r="B112" s="27" t="s">
        <v>2724</v>
      </c>
      <c r="C112" s="59" t="s">
        <v>8</v>
      </c>
      <c r="D112" s="60">
        <v>100</v>
      </c>
      <c r="E112" s="67">
        <v>1.33</v>
      </c>
      <c r="F112" s="68">
        <v>0.95</v>
      </c>
      <c r="G112" s="133"/>
      <c r="H112" s="68">
        <f t="shared" si="1"/>
        <v>0</v>
      </c>
    </row>
    <row r="113" spans="1:8" s="46" customFormat="1" ht="35.1" customHeight="1">
      <c r="A113" s="52" t="s">
        <v>1583</v>
      </c>
      <c r="B113" s="27" t="s">
        <v>2725</v>
      </c>
      <c r="C113" s="59" t="s">
        <v>490</v>
      </c>
      <c r="D113" s="60">
        <v>40</v>
      </c>
      <c r="E113" s="67">
        <v>6.18</v>
      </c>
      <c r="F113" s="68">
        <v>4.4000000000000004</v>
      </c>
      <c r="G113" s="122"/>
      <c r="H113" s="68">
        <f t="shared" si="1"/>
        <v>0</v>
      </c>
    </row>
    <row r="114" spans="1:8" s="46" customFormat="1" ht="35.1" customHeight="1">
      <c r="A114" s="52" t="s">
        <v>1584</v>
      </c>
      <c r="B114" s="27" t="s">
        <v>2726</v>
      </c>
      <c r="C114" s="59" t="s">
        <v>490</v>
      </c>
      <c r="D114" s="60">
        <v>40</v>
      </c>
      <c r="E114" s="67">
        <v>6.18</v>
      </c>
      <c r="F114" s="68">
        <v>4.4000000000000004</v>
      </c>
      <c r="G114" s="122"/>
      <c r="H114" s="68">
        <f t="shared" si="1"/>
        <v>0</v>
      </c>
    </row>
    <row r="115" spans="1:8" s="46" customFormat="1" ht="35.1" customHeight="1">
      <c r="A115" s="52" t="s">
        <v>1585</v>
      </c>
      <c r="B115" s="27" t="s">
        <v>2727</v>
      </c>
      <c r="C115" s="59" t="s">
        <v>490</v>
      </c>
      <c r="D115" s="60">
        <v>40</v>
      </c>
      <c r="E115" s="67">
        <v>6.18</v>
      </c>
      <c r="F115" s="68">
        <v>4.4000000000000004</v>
      </c>
      <c r="G115" s="122"/>
      <c r="H115" s="68">
        <f t="shared" si="1"/>
        <v>0</v>
      </c>
    </row>
    <row r="116" spans="1:8" s="46" customFormat="1" ht="35.1" customHeight="1">
      <c r="A116" s="52" t="s">
        <v>1586</v>
      </c>
      <c r="B116" s="27" t="s">
        <v>2728</v>
      </c>
      <c r="C116" s="59" t="s">
        <v>490</v>
      </c>
      <c r="D116" s="60">
        <v>40</v>
      </c>
      <c r="E116" s="67">
        <v>6.18</v>
      </c>
      <c r="F116" s="68">
        <v>4.4000000000000004</v>
      </c>
      <c r="G116" s="122"/>
      <c r="H116" s="68">
        <f t="shared" si="1"/>
        <v>0</v>
      </c>
    </row>
    <row r="117" spans="1:8" s="46" customFormat="1" ht="35.1" customHeight="1">
      <c r="A117" s="57" t="s">
        <v>39</v>
      </c>
      <c r="B117" s="48" t="s">
        <v>40</v>
      </c>
      <c r="C117" s="59" t="s">
        <v>8</v>
      </c>
      <c r="D117" s="64">
        <v>20</v>
      </c>
      <c r="E117" s="67">
        <v>27.38</v>
      </c>
      <c r="F117" s="68">
        <v>19.5</v>
      </c>
      <c r="G117" s="129"/>
      <c r="H117" s="68">
        <f t="shared" si="1"/>
        <v>0</v>
      </c>
    </row>
    <row r="118" spans="1:8" s="46" customFormat="1" ht="35.1" customHeight="1">
      <c r="A118" s="56" t="s">
        <v>3313</v>
      </c>
      <c r="B118" s="27" t="s">
        <v>3394</v>
      </c>
      <c r="C118" s="59" t="s">
        <v>490</v>
      </c>
      <c r="D118" s="60">
        <v>50</v>
      </c>
      <c r="E118" s="67">
        <v>5.34</v>
      </c>
      <c r="F118" s="68">
        <v>3.8</v>
      </c>
      <c r="G118" s="122"/>
      <c r="H118" s="68">
        <f t="shared" si="1"/>
        <v>0</v>
      </c>
    </row>
    <row r="119" spans="1:8" s="46" customFormat="1" ht="35.1" customHeight="1">
      <c r="A119" s="56" t="s">
        <v>3314</v>
      </c>
      <c r="B119" s="27" t="s">
        <v>3395</v>
      </c>
      <c r="C119" s="59" t="s">
        <v>490</v>
      </c>
      <c r="D119" s="60">
        <v>50</v>
      </c>
      <c r="E119" s="67">
        <v>5.34</v>
      </c>
      <c r="F119" s="68">
        <v>3.8</v>
      </c>
      <c r="G119" s="122"/>
      <c r="H119" s="68">
        <f t="shared" si="1"/>
        <v>0</v>
      </c>
    </row>
    <row r="120" spans="1:8" s="46" customFormat="1" ht="35.1" customHeight="1">
      <c r="A120" s="56" t="s">
        <v>3317</v>
      </c>
      <c r="B120" s="27" t="s">
        <v>3318</v>
      </c>
      <c r="C120" s="59" t="s">
        <v>490</v>
      </c>
      <c r="D120" s="60">
        <v>25</v>
      </c>
      <c r="E120" s="67">
        <v>13.06</v>
      </c>
      <c r="F120" s="68">
        <v>9.3000000000000007</v>
      </c>
      <c r="G120" s="122"/>
      <c r="H120" s="68">
        <f t="shared" si="1"/>
        <v>0</v>
      </c>
    </row>
    <row r="121" spans="1:8" s="46" customFormat="1" ht="35.1" customHeight="1">
      <c r="A121" s="56" t="s">
        <v>3319</v>
      </c>
      <c r="B121" s="27" t="s">
        <v>3320</v>
      </c>
      <c r="C121" s="59" t="s">
        <v>490</v>
      </c>
      <c r="D121" s="60">
        <v>25</v>
      </c>
      <c r="E121" s="67">
        <v>13.06</v>
      </c>
      <c r="F121" s="68">
        <v>9.3000000000000007</v>
      </c>
      <c r="G121" s="122"/>
      <c r="H121" s="68">
        <f t="shared" si="1"/>
        <v>0</v>
      </c>
    </row>
    <row r="122" spans="1:8" s="46" customFormat="1" ht="35.1" customHeight="1">
      <c r="A122" s="56" t="s">
        <v>3321</v>
      </c>
      <c r="B122" s="27" t="s">
        <v>3322</v>
      </c>
      <c r="C122" s="59" t="s">
        <v>490</v>
      </c>
      <c r="D122" s="60">
        <v>25</v>
      </c>
      <c r="E122" s="67">
        <v>13.06</v>
      </c>
      <c r="F122" s="68">
        <v>9.3000000000000007</v>
      </c>
      <c r="G122" s="122"/>
      <c r="H122" s="68">
        <f t="shared" si="1"/>
        <v>0</v>
      </c>
    </row>
    <row r="123" spans="1:8" s="46" customFormat="1" ht="35.1" customHeight="1">
      <c r="A123" s="56" t="s">
        <v>3323</v>
      </c>
      <c r="B123" s="27" t="s">
        <v>3324</v>
      </c>
      <c r="C123" s="59" t="s">
        <v>490</v>
      </c>
      <c r="D123" s="60">
        <v>25</v>
      </c>
      <c r="E123" s="67">
        <v>13.06</v>
      </c>
      <c r="F123" s="68">
        <v>9.3000000000000007</v>
      </c>
      <c r="G123" s="122"/>
      <c r="H123" s="68">
        <f t="shared" si="1"/>
        <v>0</v>
      </c>
    </row>
    <row r="124" spans="1:8" s="46" customFormat="1" ht="35.1" customHeight="1">
      <c r="A124" s="56" t="s">
        <v>3315</v>
      </c>
      <c r="B124" s="27" t="s">
        <v>3396</v>
      </c>
      <c r="C124" s="59" t="s">
        <v>490</v>
      </c>
      <c r="D124" s="60">
        <v>50</v>
      </c>
      <c r="E124" s="67">
        <v>5.34</v>
      </c>
      <c r="F124" s="68">
        <v>3.8</v>
      </c>
      <c r="G124" s="122"/>
      <c r="H124" s="68">
        <f t="shared" si="1"/>
        <v>0</v>
      </c>
    </row>
    <row r="125" spans="1:8" s="46" customFormat="1" ht="35.1" customHeight="1">
      <c r="A125" s="56" t="s">
        <v>3316</v>
      </c>
      <c r="B125" s="27" t="s">
        <v>3397</v>
      </c>
      <c r="C125" s="59" t="s">
        <v>490</v>
      </c>
      <c r="D125" s="60">
        <v>50</v>
      </c>
      <c r="E125" s="67">
        <v>5.34</v>
      </c>
      <c r="F125" s="68">
        <v>3.8</v>
      </c>
      <c r="G125" s="122"/>
      <c r="H125" s="68">
        <f t="shared" si="1"/>
        <v>0</v>
      </c>
    </row>
    <row r="126" spans="1:8" s="46" customFormat="1" ht="35.1" customHeight="1">
      <c r="A126" s="56" t="s">
        <v>41</v>
      </c>
      <c r="B126" s="27" t="s">
        <v>42</v>
      </c>
      <c r="C126" s="61" t="s">
        <v>8</v>
      </c>
      <c r="D126" s="60">
        <v>1000</v>
      </c>
      <c r="E126" s="67">
        <v>1.4</v>
      </c>
      <c r="F126" s="68">
        <v>1</v>
      </c>
      <c r="G126" s="70"/>
      <c r="H126" s="68">
        <f t="shared" si="1"/>
        <v>0</v>
      </c>
    </row>
    <row r="127" spans="1:8" s="46" customFormat="1" ht="35.1" customHeight="1">
      <c r="A127" s="56" t="s">
        <v>43</v>
      </c>
      <c r="B127" s="27" t="s">
        <v>44</v>
      </c>
      <c r="C127" s="61" t="s">
        <v>8</v>
      </c>
      <c r="D127" s="60">
        <v>1000</v>
      </c>
      <c r="E127" s="67">
        <v>1.4</v>
      </c>
      <c r="F127" s="68">
        <v>1</v>
      </c>
      <c r="G127" s="70"/>
      <c r="H127" s="68">
        <f t="shared" si="1"/>
        <v>0</v>
      </c>
    </row>
    <row r="128" spans="1:8" s="46" customFormat="1" ht="35.1" customHeight="1">
      <c r="A128" s="56" t="s">
        <v>45</v>
      </c>
      <c r="B128" s="27" t="s">
        <v>2729</v>
      </c>
      <c r="C128" s="61" t="s">
        <v>8</v>
      </c>
      <c r="D128" s="60">
        <v>500</v>
      </c>
      <c r="E128" s="67">
        <v>1.83</v>
      </c>
      <c r="F128" s="68">
        <v>1.3</v>
      </c>
      <c r="G128" s="70"/>
      <c r="H128" s="68">
        <f t="shared" si="1"/>
        <v>0</v>
      </c>
    </row>
    <row r="129" spans="1:8" s="46" customFormat="1" ht="35.1" customHeight="1">
      <c r="A129" s="127" t="s">
        <v>46</v>
      </c>
      <c r="B129" s="27" t="s">
        <v>47</v>
      </c>
      <c r="C129" s="61" t="s">
        <v>8</v>
      </c>
      <c r="D129" s="60">
        <v>500</v>
      </c>
      <c r="E129" s="67">
        <v>1.83</v>
      </c>
      <c r="F129" s="68">
        <v>1.3</v>
      </c>
      <c r="G129" s="141"/>
      <c r="H129" s="68">
        <f t="shared" si="1"/>
        <v>0</v>
      </c>
    </row>
    <row r="130" spans="1:8" s="46" customFormat="1" ht="35.1" customHeight="1">
      <c r="A130" s="127" t="s">
        <v>2567</v>
      </c>
      <c r="B130" s="27" t="s">
        <v>3398</v>
      </c>
      <c r="C130" s="59" t="s">
        <v>3312</v>
      </c>
      <c r="D130" s="60">
        <v>15</v>
      </c>
      <c r="E130" s="67">
        <v>13.06</v>
      </c>
      <c r="F130" s="68">
        <v>9.3000000000000007</v>
      </c>
      <c r="G130" s="133"/>
      <c r="H130" s="68">
        <f t="shared" si="1"/>
        <v>0</v>
      </c>
    </row>
    <row r="131" spans="1:8" s="46" customFormat="1" ht="35.1" customHeight="1">
      <c r="A131" s="56" t="s">
        <v>2568</v>
      </c>
      <c r="B131" s="27" t="s">
        <v>3399</v>
      </c>
      <c r="C131" s="59" t="s">
        <v>3312</v>
      </c>
      <c r="D131" s="60">
        <v>15</v>
      </c>
      <c r="E131" s="67">
        <v>13.06</v>
      </c>
      <c r="F131" s="68">
        <v>9.3000000000000007</v>
      </c>
      <c r="G131" s="122"/>
      <c r="H131" s="68">
        <f t="shared" si="1"/>
        <v>0</v>
      </c>
    </row>
    <row r="132" spans="1:8" s="46" customFormat="1" ht="35.1" customHeight="1">
      <c r="A132" s="56" t="s">
        <v>2129</v>
      </c>
      <c r="B132" s="27" t="s">
        <v>3400</v>
      </c>
      <c r="C132" s="59" t="s">
        <v>3312</v>
      </c>
      <c r="D132" s="60">
        <v>15</v>
      </c>
      <c r="E132" s="67">
        <v>13.06</v>
      </c>
      <c r="F132" s="68">
        <v>9.3000000000000007</v>
      </c>
      <c r="G132" s="122"/>
      <c r="H132" s="68">
        <f t="shared" si="1"/>
        <v>0</v>
      </c>
    </row>
    <row r="133" spans="1:8" s="46" customFormat="1" ht="35.1" customHeight="1">
      <c r="A133" s="56" t="s">
        <v>2730</v>
      </c>
      <c r="B133" s="27" t="s">
        <v>3401</v>
      </c>
      <c r="C133" s="59" t="s">
        <v>3312</v>
      </c>
      <c r="D133" s="60">
        <v>15</v>
      </c>
      <c r="E133" s="67">
        <v>13.06</v>
      </c>
      <c r="F133" s="68">
        <v>9.3000000000000007</v>
      </c>
      <c r="G133" s="122"/>
      <c r="H133" s="68">
        <f t="shared" si="1"/>
        <v>0</v>
      </c>
    </row>
    <row r="134" spans="1:8" s="46" customFormat="1" ht="35.1" customHeight="1">
      <c r="A134" s="52" t="s">
        <v>2566</v>
      </c>
      <c r="B134" s="27" t="s">
        <v>3402</v>
      </c>
      <c r="C134" s="59" t="s">
        <v>3312</v>
      </c>
      <c r="D134" s="60">
        <v>15</v>
      </c>
      <c r="E134" s="67">
        <v>13.06</v>
      </c>
      <c r="F134" s="68">
        <v>9.3000000000000007</v>
      </c>
      <c r="G134" s="122"/>
      <c r="H134" s="68">
        <f t="shared" si="1"/>
        <v>0</v>
      </c>
    </row>
    <row r="135" spans="1:8" s="46" customFormat="1" ht="35.1" customHeight="1">
      <c r="A135" s="56" t="s">
        <v>2732</v>
      </c>
      <c r="B135" s="27" t="s">
        <v>3403</v>
      </c>
      <c r="C135" s="59" t="s">
        <v>3312</v>
      </c>
      <c r="D135" s="60">
        <v>15</v>
      </c>
      <c r="E135" s="67">
        <v>13.06</v>
      </c>
      <c r="F135" s="68">
        <v>9.3000000000000007</v>
      </c>
      <c r="G135" s="122"/>
      <c r="H135" s="68">
        <f t="shared" si="1"/>
        <v>0</v>
      </c>
    </row>
    <row r="136" spans="1:8" s="46" customFormat="1" ht="35.1" customHeight="1">
      <c r="A136" s="130" t="s">
        <v>48</v>
      </c>
      <c r="B136" s="27" t="s">
        <v>2731</v>
      </c>
      <c r="C136" s="61" t="s">
        <v>8</v>
      </c>
      <c r="D136" s="61">
        <v>20</v>
      </c>
      <c r="E136" s="67">
        <v>32.43</v>
      </c>
      <c r="F136" s="68">
        <v>23.1</v>
      </c>
      <c r="G136" s="70"/>
      <c r="H136" s="68">
        <f t="shared" si="1"/>
        <v>0</v>
      </c>
    </row>
    <row r="137" spans="1:8" s="46" customFormat="1" ht="35.1" customHeight="1">
      <c r="A137" s="134" t="s">
        <v>49</v>
      </c>
      <c r="B137" s="27" t="s">
        <v>2733</v>
      </c>
      <c r="C137" s="59" t="s">
        <v>8</v>
      </c>
      <c r="D137" s="63">
        <v>500</v>
      </c>
      <c r="E137" s="67">
        <v>0.59</v>
      </c>
      <c r="F137" s="68">
        <v>0.42</v>
      </c>
      <c r="G137" s="132"/>
      <c r="H137" s="68">
        <f t="shared" si="1"/>
        <v>0</v>
      </c>
    </row>
    <row r="138" spans="1:8" s="46" customFormat="1" ht="35.1" customHeight="1">
      <c r="A138" s="134" t="s">
        <v>50</v>
      </c>
      <c r="B138" s="27" t="s">
        <v>51</v>
      </c>
      <c r="C138" s="59" t="s">
        <v>8</v>
      </c>
      <c r="D138" s="63">
        <v>100</v>
      </c>
      <c r="E138" s="67">
        <v>6.61</v>
      </c>
      <c r="F138" s="68">
        <v>4.71</v>
      </c>
      <c r="G138" s="129"/>
      <c r="H138" s="68">
        <f t="shared" si="1"/>
        <v>0</v>
      </c>
    </row>
    <row r="139" spans="1:8" s="46" customFormat="1" ht="35.1" customHeight="1">
      <c r="A139" s="183" t="s">
        <v>2272</v>
      </c>
      <c r="B139" s="184" t="s">
        <v>2734</v>
      </c>
      <c r="C139" s="185" t="s">
        <v>3824</v>
      </c>
      <c r="D139" s="186">
        <v>24</v>
      </c>
      <c r="E139" s="187">
        <v>3.51</v>
      </c>
      <c r="F139" s="187">
        <v>2.5</v>
      </c>
      <c r="G139" s="188"/>
      <c r="H139" s="187">
        <f t="shared" si="1"/>
        <v>0</v>
      </c>
    </row>
    <row r="140" spans="1:8" s="46" customFormat="1" ht="35.1" customHeight="1">
      <c r="A140" s="56" t="s">
        <v>3325</v>
      </c>
      <c r="B140" s="27" t="s">
        <v>3326</v>
      </c>
      <c r="C140" s="59" t="s">
        <v>490</v>
      </c>
      <c r="D140" s="60">
        <v>250</v>
      </c>
      <c r="E140" s="67">
        <v>8.9600000000000009</v>
      </c>
      <c r="F140" s="68">
        <v>6.38</v>
      </c>
      <c r="G140" s="122"/>
      <c r="H140" s="68">
        <f t="shared" si="1"/>
        <v>0</v>
      </c>
    </row>
    <row r="141" spans="1:8" s="46" customFormat="1" ht="35.1" customHeight="1">
      <c r="A141" s="56" t="s">
        <v>2293</v>
      </c>
      <c r="B141" s="27" t="s">
        <v>2735</v>
      </c>
      <c r="C141" s="59" t="s">
        <v>490</v>
      </c>
      <c r="D141" s="60">
        <v>100</v>
      </c>
      <c r="E141" s="67">
        <v>9.1300000000000008</v>
      </c>
      <c r="F141" s="68">
        <v>6.5</v>
      </c>
      <c r="G141" s="122"/>
      <c r="H141" s="68">
        <f t="shared" si="1"/>
        <v>0</v>
      </c>
    </row>
    <row r="142" spans="1:8" s="46" customFormat="1" ht="35.1" customHeight="1">
      <c r="A142" s="52" t="s">
        <v>1645</v>
      </c>
      <c r="B142" s="27" t="s">
        <v>2736</v>
      </c>
      <c r="C142" s="59" t="s">
        <v>8</v>
      </c>
      <c r="D142" s="60">
        <v>200</v>
      </c>
      <c r="E142" s="67">
        <v>1.61</v>
      </c>
      <c r="F142" s="68">
        <v>1.1499999999999999</v>
      </c>
      <c r="G142" s="122"/>
      <c r="H142" s="68">
        <f t="shared" ref="H142:H205" si="2">F142*G142</f>
        <v>0</v>
      </c>
    </row>
    <row r="143" spans="1:8" s="46" customFormat="1" ht="35.1" customHeight="1">
      <c r="A143" s="53" t="s">
        <v>3825</v>
      </c>
      <c r="B143" s="50" t="s">
        <v>3826</v>
      </c>
      <c r="C143" s="59" t="s">
        <v>8</v>
      </c>
      <c r="D143" s="60">
        <v>500</v>
      </c>
      <c r="E143" s="67">
        <v>0.49</v>
      </c>
      <c r="F143" s="68">
        <v>0.4</v>
      </c>
      <c r="G143" s="122"/>
      <c r="H143" s="68">
        <f t="shared" si="2"/>
        <v>0</v>
      </c>
    </row>
    <row r="144" spans="1:8" s="46" customFormat="1" ht="35.1" customHeight="1">
      <c r="A144" s="53" t="s">
        <v>3827</v>
      </c>
      <c r="B144" s="50" t="s">
        <v>3828</v>
      </c>
      <c r="C144" s="59" t="s">
        <v>8</v>
      </c>
      <c r="D144" s="60">
        <v>500</v>
      </c>
      <c r="E144" s="67">
        <v>0.49</v>
      </c>
      <c r="F144" s="68">
        <v>0.4</v>
      </c>
      <c r="G144" s="122"/>
      <c r="H144" s="68">
        <f t="shared" si="2"/>
        <v>0</v>
      </c>
    </row>
    <row r="145" spans="1:8" s="46" customFormat="1" ht="35.1" customHeight="1">
      <c r="A145" s="53" t="s">
        <v>52</v>
      </c>
      <c r="B145" s="50" t="s">
        <v>53</v>
      </c>
      <c r="C145" s="59" t="s">
        <v>8</v>
      </c>
      <c r="D145" s="60">
        <v>500</v>
      </c>
      <c r="E145" s="67">
        <v>0.49</v>
      </c>
      <c r="F145" s="68">
        <v>0.4</v>
      </c>
      <c r="G145" s="122"/>
      <c r="H145" s="68">
        <f t="shared" si="2"/>
        <v>0</v>
      </c>
    </row>
    <row r="146" spans="1:8" s="46" customFormat="1" ht="35.1" customHeight="1">
      <c r="A146" s="53" t="s">
        <v>3829</v>
      </c>
      <c r="B146" s="50" t="s">
        <v>3830</v>
      </c>
      <c r="C146" s="59" t="s">
        <v>8</v>
      </c>
      <c r="D146" s="60">
        <v>500</v>
      </c>
      <c r="E146" s="67">
        <v>0.49</v>
      </c>
      <c r="F146" s="68">
        <v>0.4</v>
      </c>
      <c r="G146" s="122"/>
      <c r="H146" s="68">
        <f t="shared" si="2"/>
        <v>0</v>
      </c>
    </row>
    <row r="147" spans="1:8" s="46" customFormat="1" ht="35.1" customHeight="1">
      <c r="A147" s="134" t="s">
        <v>598</v>
      </c>
      <c r="B147" s="27" t="s">
        <v>2737</v>
      </c>
      <c r="C147" s="59" t="s">
        <v>3312</v>
      </c>
      <c r="D147" s="63">
        <v>100</v>
      </c>
      <c r="E147" s="67">
        <v>1.71</v>
      </c>
      <c r="F147" s="68">
        <v>1.22</v>
      </c>
      <c r="G147" s="132"/>
      <c r="H147" s="68">
        <f t="shared" si="2"/>
        <v>0</v>
      </c>
    </row>
    <row r="148" spans="1:8" s="46" customFormat="1" ht="35.1" customHeight="1">
      <c r="A148" s="134" t="s">
        <v>599</v>
      </c>
      <c r="B148" s="27" t="s">
        <v>2738</v>
      </c>
      <c r="C148" s="59" t="s">
        <v>3312</v>
      </c>
      <c r="D148" s="63">
        <v>100</v>
      </c>
      <c r="E148" s="67">
        <v>1.71</v>
      </c>
      <c r="F148" s="68">
        <v>1.22</v>
      </c>
      <c r="G148" s="132"/>
      <c r="H148" s="68">
        <f t="shared" si="2"/>
        <v>0</v>
      </c>
    </row>
    <row r="149" spans="1:8" s="46" customFormat="1" ht="35.1" customHeight="1">
      <c r="A149" s="134" t="s">
        <v>600</v>
      </c>
      <c r="B149" s="27" t="s">
        <v>2739</v>
      </c>
      <c r="C149" s="59" t="s">
        <v>3312</v>
      </c>
      <c r="D149" s="63">
        <v>100</v>
      </c>
      <c r="E149" s="67">
        <v>1.71</v>
      </c>
      <c r="F149" s="68">
        <v>1.22</v>
      </c>
      <c r="G149" s="129"/>
      <c r="H149" s="68">
        <f t="shared" si="2"/>
        <v>0</v>
      </c>
    </row>
    <row r="150" spans="1:8" s="46" customFormat="1" ht="35.1" customHeight="1">
      <c r="A150" s="52" t="s">
        <v>601</v>
      </c>
      <c r="B150" s="27" t="s">
        <v>2740</v>
      </c>
      <c r="C150" s="59" t="s">
        <v>3312</v>
      </c>
      <c r="D150" s="60">
        <v>100</v>
      </c>
      <c r="E150" s="67">
        <v>1.54</v>
      </c>
      <c r="F150" s="68">
        <v>1.1000000000000001</v>
      </c>
      <c r="G150" s="122"/>
      <c r="H150" s="68">
        <f t="shared" si="2"/>
        <v>0</v>
      </c>
    </row>
    <row r="151" spans="1:8" s="46" customFormat="1" ht="35.1" customHeight="1">
      <c r="A151" s="52" t="s">
        <v>602</v>
      </c>
      <c r="B151" s="27" t="s">
        <v>2741</v>
      </c>
      <c r="C151" s="59" t="s">
        <v>3312</v>
      </c>
      <c r="D151" s="60">
        <v>100</v>
      </c>
      <c r="E151" s="67">
        <v>1.54</v>
      </c>
      <c r="F151" s="68">
        <v>1.1000000000000001</v>
      </c>
      <c r="G151" s="122"/>
      <c r="H151" s="68">
        <f t="shared" si="2"/>
        <v>0</v>
      </c>
    </row>
    <row r="152" spans="1:8" s="46" customFormat="1" ht="35.1" customHeight="1">
      <c r="A152" s="52" t="s">
        <v>603</v>
      </c>
      <c r="B152" s="27" t="s">
        <v>2742</v>
      </c>
      <c r="C152" s="59" t="s">
        <v>3312</v>
      </c>
      <c r="D152" s="60">
        <v>100</v>
      </c>
      <c r="E152" s="67">
        <v>1.54</v>
      </c>
      <c r="F152" s="68">
        <v>1.1000000000000001</v>
      </c>
      <c r="G152" s="122"/>
      <c r="H152" s="68">
        <f t="shared" si="2"/>
        <v>0</v>
      </c>
    </row>
    <row r="153" spans="1:8" s="46" customFormat="1" ht="35.1" customHeight="1">
      <c r="A153" s="134" t="s">
        <v>604</v>
      </c>
      <c r="B153" s="27" t="s">
        <v>2743</v>
      </c>
      <c r="C153" s="59" t="s">
        <v>3312</v>
      </c>
      <c r="D153" s="63">
        <v>100</v>
      </c>
      <c r="E153" s="67">
        <v>1.71</v>
      </c>
      <c r="F153" s="68">
        <v>1.22</v>
      </c>
      <c r="G153" s="132"/>
      <c r="H153" s="68">
        <f t="shared" si="2"/>
        <v>0</v>
      </c>
    </row>
    <row r="154" spans="1:8" s="46" customFormat="1" ht="35.1" customHeight="1">
      <c r="A154" s="134" t="s">
        <v>605</v>
      </c>
      <c r="B154" s="27" t="s">
        <v>2744</v>
      </c>
      <c r="C154" s="59" t="s">
        <v>3312</v>
      </c>
      <c r="D154" s="63">
        <v>100</v>
      </c>
      <c r="E154" s="67">
        <v>1.71</v>
      </c>
      <c r="F154" s="68">
        <v>1.22</v>
      </c>
      <c r="G154" s="132"/>
      <c r="H154" s="68">
        <f t="shared" si="2"/>
        <v>0</v>
      </c>
    </row>
    <row r="155" spans="1:8" s="46" customFormat="1" ht="35.1" customHeight="1">
      <c r="A155" s="134" t="s">
        <v>606</v>
      </c>
      <c r="B155" s="27" t="s">
        <v>2745</v>
      </c>
      <c r="C155" s="59" t="s">
        <v>3312</v>
      </c>
      <c r="D155" s="63">
        <v>100</v>
      </c>
      <c r="E155" s="67">
        <v>1.71</v>
      </c>
      <c r="F155" s="68">
        <v>1.22</v>
      </c>
      <c r="G155" s="132"/>
      <c r="H155" s="68">
        <f t="shared" si="2"/>
        <v>0</v>
      </c>
    </row>
    <row r="156" spans="1:8" s="46" customFormat="1" ht="35.1" customHeight="1">
      <c r="A156" s="56" t="s">
        <v>2746</v>
      </c>
      <c r="B156" s="27" t="s">
        <v>2747</v>
      </c>
      <c r="C156" s="59" t="s">
        <v>8</v>
      </c>
      <c r="D156" s="60">
        <v>100</v>
      </c>
      <c r="E156" s="67">
        <v>2.11</v>
      </c>
      <c r="F156" s="68">
        <v>1.5</v>
      </c>
      <c r="G156" s="122"/>
      <c r="H156" s="68">
        <f t="shared" si="2"/>
        <v>0</v>
      </c>
    </row>
    <row r="157" spans="1:8" s="46" customFormat="1" ht="35.1" customHeight="1">
      <c r="A157" s="56" t="s">
        <v>2748</v>
      </c>
      <c r="B157" s="27" t="s">
        <v>2749</v>
      </c>
      <c r="C157" s="59" t="s">
        <v>8</v>
      </c>
      <c r="D157" s="60">
        <v>100</v>
      </c>
      <c r="E157" s="67">
        <v>2.11</v>
      </c>
      <c r="F157" s="68">
        <v>1.5</v>
      </c>
      <c r="G157" s="122"/>
      <c r="H157" s="68">
        <f t="shared" si="2"/>
        <v>0</v>
      </c>
    </row>
    <row r="158" spans="1:8" s="46" customFormat="1" ht="35.1" customHeight="1">
      <c r="A158" s="56" t="s">
        <v>2750</v>
      </c>
      <c r="B158" s="27" t="s">
        <v>2751</v>
      </c>
      <c r="C158" s="59" t="s">
        <v>8</v>
      </c>
      <c r="D158" s="60">
        <v>100</v>
      </c>
      <c r="E158" s="67">
        <v>2.11</v>
      </c>
      <c r="F158" s="68">
        <v>1.5</v>
      </c>
      <c r="G158" s="122"/>
      <c r="H158" s="68">
        <f t="shared" si="2"/>
        <v>0</v>
      </c>
    </row>
    <row r="159" spans="1:8" s="46" customFormat="1" ht="35.1" customHeight="1">
      <c r="A159" s="127" t="s">
        <v>2752</v>
      </c>
      <c r="B159" s="27" t="s">
        <v>2753</v>
      </c>
      <c r="C159" s="59" t="s">
        <v>8</v>
      </c>
      <c r="D159" s="60">
        <v>100</v>
      </c>
      <c r="E159" s="67">
        <v>2.11</v>
      </c>
      <c r="F159" s="68">
        <v>1.5</v>
      </c>
      <c r="G159" s="133"/>
      <c r="H159" s="68">
        <f t="shared" si="2"/>
        <v>0</v>
      </c>
    </row>
    <row r="160" spans="1:8" s="46" customFormat="1" ht="35.1" customHeight="1">
      <c r="A160" s="127" t="s">
        <v>2754</v>
      </c>
      <c r="B160" s="27" t="s">
        <v>2755</v>
      </c>
      <c r="C160" s="59" t="s">
        <v>8</v>
      </c>
      <c r="D160" s="60">
        <v>100</v>
      </c>
      <c r="E160" s="67">
        <v>2.11</v>
      </c>
      <c r="F160" s="68">
        <v>1.5</v>
      </c>
      <c r="G160" s="122"/>
      <c r="H160" s="68">
        <f t="shared" si="2"/>
        <v>0</v>
      </c>
    </row>
    <row r="161" spans="1:8" s="46" customFormat="1" ht="35.1" customHeight="1">
      <c r="A161" s="127" t="s">
        <v>2756</v>
      </c>
      <c r="B161" s="27" t="s">
        <v>2757</v>
      </c>
      <c r="C161" s="59" t="s">
        <v>490</v>
      </c>
      <c r="D161" s="60">
        <v>500</v>
      </c>
      <c r="E161" s="67">
        <v>2.11</v>
      </c>
      <c r="F161" s="68">
        <v>1.5</v>
      </c>
      <c r="G161" s="122"/>
      <c r="H161" s="68">
        <f t="shared" si="2"/>
        <v>0</v>
      </c>
    </row>
    <row r="162" spans="1:8" s="46" customFormat="1" ht="35.1" customHeight="1">
      <c r="A162" s="127" t="s">
        <v>2758</v>
      </c>
      <c r="B162" s="27" t="s">
        <v>2759</v>
      </c>
      <c r="C162" s="59" t="s">
        <v>490</v>
      </c>
      <c r="D162" s="60">
        <v>500</v>
      </c>
      <c r="E162" s="67">
        <v>2.11</v>
      </c>
      <c r="F162" s="68">
        <v>1.5</v>
      </c>
      <c r="G162" s="122"/>
      <c r="H162" s="68">
        <f t="shared" si="2"/>
        <v>0</v>
      </c>
    </row>
    <row r="163" spans="1:8" s="46" customFormat="1" ht="35.1" customHeight="1">
      <c r="A163" s="127" t="s">
        <v>2760</v>
      </c>
      <c r="B163" s="27" t="s">
        <v>2761</v>
      </c>
      <c r="C163" s="59" t="s">
        <v>490</v>
      </c>
      <c r="D163" s="60">
        <v>500</v>
      </c>
      <c r="E163" s="67">
        <v>2.11</v>
      </c>
      <c r="F163" s="68">
        <v>1.5</v>
      </c>
      <c r="G163" s="122"/>
      <c r="H163" s="68">
        <f t="shared" si="2"/>
        <v>0</v>
      </c>
    </row>
    <row r="164" spans="1:8" s="46" customFormat="1" ht="35.1" customHeight="1">
      <c r="A164" s="127" t="s">
        <v>2762</v>
      </c>
      <c r="B164" s="27" t="s">
        <v>2763</v>
      </c>
      <c r="C164" s="59" t="s">
        <v>490</v>
      </c>
      <c r="D164" s="60">
        <v>500</v>
      </c>
      <c r="E164" s="67">
        <v>2.11</v>
      </c>
      <c r="F164" s="68">
        <v>1.5</v>
      </c>
      <c r="G164" s="122"/>
      <c r="H164" s="68">
        <f t="shared" si="2"/>
        <v>0</v>
      </c>
    </row>
    <row r="165" spans="1:8" s="46" customFormat="1" ht="35.1" customHeight="1">
      <c r="A165" s="127" t="s">
        <v>2764</v>
      </c>
      <c r="B165" s="27" t="s">
        <v>2765</v>
      </c>
      <c r="C165" s="59" t="s">
        <v>490</v>
      </c>
      <c r="D165" s="60">
        <v>500</v>
      </c>
      <c r="E165" s="67">
        <v>2.11</v>
      </c>
      <c r="F165" s="68">
        <v>1.5</v>
      </c>
      <c r="G165" s="122"/>
      <c r="H165" s="68">
        <f t="shared" si="2"/>
        <v>0</v>
      </c>
    </row>
    <row r="166" spans="1:8" s="46" customFormat="1" ht="35.1" customHeight="1">
      <c r="A166" s="126" t="s">
        <v>54</v>
      </c>
      <c r="B166" s="27" t="s">
        <v>2766</v>
      </c>
      <c r="C166" s="59" t="s">
        <v>8</v>
      </c>
      <c r="D166" s="60">
        <v>100</v>
      </c>
      <c r="E166" s="67">
        <v>2.92</v>
      </c>
      <c r="F166" s="68">
        <v>2.08</v>
      </c>
      <c r="G166" s="122"/>
      <c r="H166" s="68">
        <f t="shared" si="2"/>
        <v>0</v>
      </c>
    </row>
    <row r="167" spans="1:8" s="46" customFormat="1" ht="35.1" customHeight="1">
      <c r="A167" s="126" t="s">
        <v>55</v>
      </c>
      <c r="B167" s="27" t="s">
        <v>2767</v>
      </c>
      <c r="C167" s="59" t="s">
        <v>8</v>
      </c>
      <c r="D167" s="60">
        <v>100</v>
      </c>
      <c r="E167" s="67">
        <v>2.92</v>
      </c>
      <c r="F167" s="68">
        <v>2.08</v>
      </c>
      <c r="G167" s="122"/>
      <c r="H167" s="68">
        <f t="shared" si="2"/>
        <v>0</v>
      </c>
    </row>
    <row r="168" spans="1:8" s="46" customFormat="1" ht="35.1" customHeight="1">
      <c r="A168" s="126" t="s">
        <v>1646</v>
      </c>
      <c r="B168" s="27" t="s">
        <v>1647</v>
      </c>
      <c r="C168" s="59" t="s">
        <v>8</v>
      </c>
      <c r="D168" s="60">
        <v>100</v>
      </c>
      <c r="E168" s="67">
        <v>2.92</v>
      </c>
      <c r="F168" s="68">
        <v>2.08</v>
      </c>
      <c r="G168" s="122"/>
      <c r="H168" s="68">
        <f t="shared" si="2"/>
        <v>0</v>
      </c>
    </row>
    <row r="169" spans="1:8" s="46" customFormat="1" ht="35.1" customHeight="1">
      <c r="A169" s="126" t="s">
        <v>56</v>
      </c>
      <c r="B169" s="27" t="s">
        <v>2768</v>
      </c>
      <c r="C169" s="59" t="s">
        <v>8</v>
      </c>
      <c r="D169" s="60">
        <v>100</v>
      </c>
      <c r="E169" s="67">
        <v>2.92</v>
      </c>
      <c r="F169" s="68">
        <v>2.08</v>
      </c>
      <c r="G169" s="122"/>
      <c r="H169" s="68">
        <f t="shared" si="2"/>
        <v>0</v>
      </c>
    </row>
    <row r="170" spans="1:8" s="46" customFormat="1" ht="35.1" customHeight="1">
      <c r="A170" s="126" t="s">
        <v>57</v>
      </c>
      <c r="B170" s="27" t="s">
        <v>2769</v>
      </c>
      <c r="C170" s="59" t="s">
        <v>8</v>
      </c>
      <c r="D170" s="60">
        <v>100</v>
      </c>
      <c r="E170" s="67">
        <v>2.92</v>
      </c>
      <c r="F170" s="68">
        <v>2.08</v>
      </c>
      <c r="G170" s="122"/>
      <c r="H170" s="68">
        <f t="shared" si="2"/>
        <v>0</v>
      </c>
    </row>
    <row r="171" spans="1:8" s="46" customFormat="1" ht="35.1" customHeight="1">
      <c r="A171" s="142" t="s">
        <v>3831</v>
      </c>
      <c r="B171" s="50" t="s">
        <v>3832</v>
      </c>
      <c r="C171" s="59" t="s">
        <v>3312</v>
      </c>
      <c r="D171" s="60">
        <v>500</v>
      </c>
      <c r="E171" s="67">
        <v>0.67</v>
      </c>
      <c r="F171" s="68">
        <v>0.55000000000000004</v>
      </c>
      <c r="G171" s="122"/>
      <c r="H171" s="68">
        <f t="shared" si="2"/>
        <v>0</v>
      </c>
    </row>
    <row r="172" spans="1:8" s="46" customFormat="1" ht="35.1" customHeight="1">
      <c r="A172" s="142" t="s">
        <v>3833</v>
      </c>
      <c r="B172" s="50" t="s">
        <v>3834</v>
      </c>
      <c r="C172" s="59" t="s">
        <v>3312</v>
      </c>
      <c r="D172" s="60">
        <v>500</v>
      </c>
      <c r="E172" s="67">
        <v>0.67</v>
      </c>
      <c r="F172" s="68">
        <v>0.55000000000000004</v>
      </c>
      <c r="G172" s="122"/>
      <c r="H172" s="68">
        <f t="shared" si="2"/>
        <v>0</v>
      </c>
    </row>
    <row r="173" spans="1:8" s="46" customFormat="1" ht="35.1" customHeight="1">
      <c r="A173" s="142" t="s">
        <v>3835</v>
      </c>
      <c r="B173" s="50" t="s">
        <v>3836</v>
      </c>
      <c r="C173" s="59" t="s">
        <v>3312</v>
      </c>
      <c r="D173" s="60">
        <v>500</v>
      </c>
      <c r="E173" s="67">
        <v>0.67</v>
      </c>
      <c r="F173" s="68">
        <v>0.55000000000000004</v>
      </c>
      <c r="G173" s="122"/>
      <c r="H173" s="68">
        <f t="shared" si="2"/>
        <v>0</v>
      </c>
    </row>
    <row r="174" spans="1:8" s="46" customFormat="1" ht="35.1" customHeight="1">
      <c r="A174" s="142" t="s">
        <v>3837</v>
      </c>
      <c r="B174" s="50" t="s">
        <v>3838</v>
      </c>
      <c r="C174" s="59" t="s">
        <v>3312</v>
      </c>
      <c r="D174" s="60">
        <v>500</v>
      </c>
      <c r="E174" s="67">
        <v>0.67</v>
      </c>
      <c r="F174" s="68">
        <v>0.55000000000000004</v>
      </c>
      <c r="G174" s="122"/>
      <c r="H174" s="68">
        <f t="shared" si="2"/>
        <v>0</v>
      </c>
    </row>
    <row r="175" spans="1:8" s="46" customFormat="1" ht="35.1" customHeight="1">
      <c r="A175" s="142" t="s">
        <v>3839</v>
      </c>
      <c r="B175" s="50" t="s">
        <v>3840</v>
      </c>
      <c r="C175" s="59" t="s">
        <v>3312</v>
      </c>
      <c r="D175" s="60">
        <v>500</v>
      </c>
      <c r="E175" s="67">
        <v>0.67</v>
      </c>
      <c r="F175" s="68">
        <v>0.55000000000000004</v>
      </c>
      <c r="G175" s="122"/>
      <c r="H175" s="68">
        <f t="shared" si="2"/>
        <v>0</v>
      </c>
    </row>
    <row r="176" spans="1:8" s="46" customFormat="1" ht="35.1" customHeight="1">
      <c r="A176" s="142" t="s">
        <v>3841</v>
      </c>
      <c r="B176" s="50" t="s">
        <v>3842</v>
      </c>
      <c r="C176" s="59" t="s">
        <v>3312</v>
      </c>
      <c r="D176" s="60">
        <v>500</v>
      </c>
      <c r="E176" s="67">
        <v>0.67</v>
      </c>
      <c r="F176" s="68">
        <v>0.55000000000000004</v>
      </c>
      <c r="G176" s="122"/>
      <c r="H176" s="68">
        <f t="shared" si="2"/>
        <v>0</v>
      </c>
    </row>
    <row r="177" spans="1:8" s="46" customFormat="1" ht="35.1" customHeight="1">
      <c r="A177" s="142" t="s">
        <v>3843</v>
      </c>
      <c r="B177" s="50" t="s">
        <v>3844</v>
      </c>
      <c r="C177" s="59" t="s">
        <v>3312</v>
      </c>
      <c r="D177" s="60">
        <v>500</v>
      </c>
      <c r="E177" s="67">
        <v>0.67</v>
      </c>
      <c r="F177" s="68">
        <v>0.55000000000000004</v>
      </c>
      <c r="G177" s="133"/>
      <c r="H177" s="68">
        <f t="shared" si="2"/>
        <v>0</v>
      </c>
    </row>
    <row r="178" spans="1:8" s="46" customFormat="1" ht="35.1" customHeight="1">
      <c r="A178" s="143" t="s">
        <v>58</v>
      </c>
      <c r="B178" s="27" t="s">
        <v>59</v>
      </c>
      <c r="C178" s="60" t="s">
        <v>490</v>
      </c>
      <c r="D178" s="59">
        <v>100</v>
      </c>
      <c r="E178" s="67">
        <v>1.64</v>
      </c>
      <c r="F178" s="68">
        <v>1.17</v>
      </c>
      <c r="G178" s="122"/>
      <c r="H178" s="68">
        <f t="shared" si="2"/>
        <v>0</v>
      </c>
    </row>
    <row r="179" spans="1:8" s="46" customFormat="1" ht="35.1" customHeight="1">
      <c r="A179" s="126" t="s">
        <v>2569</v>
      </c>
      <c r="B179" s="27" t="s">
        <v>2570</v>
      </c>
      <c r="C179" s="59" t="s">
        <v>8</v>
      </c>
      <c r="D179" s="60">
        <v>10</v>
      </c>
      <c r="E179" s="67">
        <v>52.09</v>
      </c>
      <c r="F179" s="68">
        <v>37.1</v>
      </c>
      <c r="G179" s="122"/>
      <c r="H179" s="68">
        <f t="shared" si="2"/>
        <v>0</v>
      </c>
    </row>
    <row r="180" spans="1:8" s="46" customFormat="1" ht="35.1" customHeight="1">
      <c r="A180" s="126" t="s">
        <v>1587</v>
      </c>
      <c r="B180" s="27" t="s">
        <v>2770</v>
      </c>
      <c r="C180" s="59" t="s">
        <v>8</v>
      </c>
      <c r="D180" s="60">
        <v>10</v>
      </c>
      <c r="E180" s="67">
        <v>52.16</v>
      </c>
      <c r="F180" s="68">
        <v>37.15</v>
      </c>
      <c r="G180" s="122"/>
      <c r="H180" s="68">
        <f t="shared" si="2"/>
        <v>0</v>
      </c>
    </row>
    <row r="181" spans="1:8" s="46" customFormat="1" ht="35.1" customHeight="1">
      <c r="A181" s="126" t="s">
        <v>1588</v>
      </c>
      <c r="B181" s="27" t="s">
        <v>2771</v>
      </c>
      <c r="C181" s="59" t="s">
        <v>8</v>
      </c>
      <c r="D181" s="60">
        <v>10</v>
      </c>
      <c r="E181" s="67">
        <v>52.16</v>
      </c>
      <c r="F181" s="68">
        <v>37.15</v>
      </c>
      <c r="G181" s="122"/>
      <c r="H181" s="68">
        <f t="shared" si="2"/>
        <v>0</v>
      </c>
    </row>
    <row r="182" spans="1:8" s="46" customFormat="1" ht="35.1" customHeight="1">
      <c r="A182" s="126" t="s">
        <v>1589</v>
      </c>
      <c r="B182" s="27" t="s">
        <v>2772</v>
      </c>
      <c r="C182" s="59" t="s">
        <v>8</v>
      </c>
      <c r="D182" s="60">
        <v>10</v>
      </c>
      <c r="E182" s="67">
        <v>52.16</v>
      </c>
      <c r="F182" s="68">
        <v>37.15</v>
      </c>
      <c r="G182" s="122"/>
      <c r="H182" s="68">
        <f t="shared" si="2"/>
        <v>0</v>
      </c>
    </row>
    <row r="183" spans="1:8" s="46" customFormat="1" ht="35.1" customHeight="1">
      <c r="A183" s="126" t="s">
        <v>2130</v>
      </c>
      <c r="B183" s="27" t="s">
        <v>2131</v>
      </c>
      <c r="C183" s="59" t="s">
        <v>490</v>
      </c>
      <c r="D183" s="60">
        <v>300</v>
      </c>
      <c r="E183" s="67">
        <v>1.68</v>
      </c>
      <c r="F183" s="68">
        <v>1.2</v>
      </c>
      <c r="G183" s="122"/>
      <c r="H183" s="68">
        <f t="shared" si="2"/>
        <v>0</v>
      </c>
    </row>
    <row r="184" spans="1:8" s="46" customFormat="1" ht="35.1" customHeight="1">
      <c r="A184" s="126" t="s">
        <v>2132</v>
      </c>
      <c r="B184" s="27" t="s">
        <v>2133</v>
      </c>
      <c r="C184" s="59" t="s">
        <v>490</v>
      </c>
      <c r="D184" s="60">
        <v>300</v>
      </c>
      <c r="E184" s="67">
        <v>1.68</v>
      </c>
      <c r="F184" s="68">
        <v>1.2</v>
      </c>
      <c r="G184" s="122"/>
      <c r="H184" s="68">
        <f t="shared" si="2"/>
        <v>0</v>
      </c>
    </row>
    <row r="185" spans="1:8" s="46" customFormat="1" ht="35.1" customHeight="1">
      <c r="A185" s="126" t="s">
        <v>2134</v>
      </c>
      <c r="B185" s="27" t="s">
        <v>2135</v>
      </c>
      <c r="C185" s="59" t="s">
        <v>490</v>
      </c>
      <c r="D185" s="60">
        <v>300</v>
      </c>
      <c r="E185" s="67">
        <v>1.68</v>
      </c>
      <c r="F185" s="68">
        <v>1.2</v>
      </c>
      <c r="G185" s="122"/>
      <c r="H185" s="68">
        <f t="shared" si="2"/>
        <v>0</v>
      </c>
    </row>
    <row r="186" spans="1:8" s="46" customFormat="1" ht="35.1" customHeight="1">
      <c r="A186" s="126" t="s">
        <v>2136</v>
      </c>
      <c r="B186" s="27" t="s">
        <v>2137</v>
      </c>
      <c r="C186" s="59" t="s">
        <v>490</v>
      </c>
      <c r="D186" s="60">
        <v>300</v>
      </c>
      <c r="E186" s="67">
        <v>1.68</v>
      </c>
      <c r="F186" s="68">
        <v>1.2</v>
      </c>
      <c r="G186" s="122"/>
      <c r="H186" s="68">
        <f t="shared" si="2"/>
        <v>0</v>
      </c>
    </row>
    <row r="187" spans="1:8" s="46" customFormat="1" ht="35.1" customHeight="1">
      <c r="A187" s="126" t="s">
        <v>2140</v>
      </c>
      <c r="B187" s="27" t="s">
        <v>2773</v>
      </c>
      <c r="C187" s="59" t="s">
        <v>490</v>
      </c>
      <c r="D187" s="60">
        <v>300</v>
      </c>
      <c r="E187" s="67">
        <v>1.68</v>
      </c>
      <c r="F187" s="68">
        <v>1.2</v>
      </c>
      <c r="G187" s="122"/>
      <c r="H187" s="68">
        <f t="shared" si="2"/>
        <v>0</v>
      </c>
    </row>
    <row r="188" spans="1:8" s="46" customFormat="1" ht="35.1" customHeight="1">
      <c r="A188" s="126" t="s">
        <v>2138</v>
      </c>
      <c r="B188" s="27" t="s">
        <v>2139</v>
      </c>
      <c r="C188" s="59" t="s">
        <v>490</v>
      </c>
      <c r="D188" s="60">
        <v>300</v>
      </c>
      <c r="E188" s="67">
        <v>1.68</v>
      </c>
      <c r="F188" s="68">
        <v>1.2</v>
      </c>
      <c r="G188" s="122"/>
      <c r="H188" s="68">
        <f t="shared" si="2"/>
        <v>0</v>
      </c>
    </row>
    <row r="189" spans="1:8" s="46" customFormat="1" ht="35.1" customHeight="1">
      <c r="A189" s="126" t="s">
        <v>2141</v>
      </c>
      <c r="B189" s="27" t="s">
        <v>2774</v>
      </c>
      <c r="C189" s="59" t="s">
        <v>8</v>
      </c>
      <c r="D189" s="60">
        <v>100</v>
      </c>
      <c r="E189" s="67">
        <v>6.88</v>
      </c>
      <c r="F189" s="68">
        <v>4.9000000000000004</v>
      </c>
      <c r="G189" s="122"/>
      <c r="H189" s="68">
        <f t="shared" si="2"/>
        <v>0</v>
      </c>
    </row>
    <row r="190" spans="1:8" s="46" customFormat="1" ht="35.1" customHeight="1">
      <c r="A190" s="124" t="s">
        <v>2294</v>
      </c>
      <c r="B190" s="27" t="s">
        <v>2295</v>
      </c>
      <c r="C190" s="59" t="s">
        <v>8</v>
      </c>
      <c r="D190" s="60">
        <v>100</v>
      </c>
      <c r="E190" s="67">
        <v>6.88</v>
      </c>
      <c r="F190" s="68">
        <v>4.9000000000000004</v>
      </c>
      <c r="G190" s="122"/>
      <c r="H190" s="68">
        <f t="shared" si="2"/>
        <v>0</v>
      </c>
    </row>
    <row r="191" spans="1:8" s="46" customFormat="1" ht="35.1" customHeight="1">
      <c r="A191" s="124" t="s">
        <v>2296</v>
      </c>
      <c r="B191" s="27" t="s">
        <v>2297</v>
      </c>
      <c r="C191" s="59" t="s">
        <v>8</v>
      </c>
      <c r="D191" s="60">
        <v>100</v>
      </c>
      <c r="E191" s="67">
        <v>6.88</v>
      </c>
      <c r="F191" s="68">
        <v>4.9000000000000004</v>
      </c>
      <c r="G191" s="122"/>
      <c r="H191" s="68">
        <f t="shared" si="2"/>
        <v>0</v>
      </c>
    </row>
    <row r="192" spans="1:8" s="46" customFormat="1" ht="35.1" customHeight="1">
      <c r="A192" s="124" t="s">
        <v>2298</v>
      </c>
      <c r="B192" s="27" t="s">
        <v>2299</v>
      </c>
      <c r="C192" s="59" t="s">
        <v>8</v>
      </c>
      <c r="D192" s="60">
        <v>100</v>
      </c>
      <c r="E192" s="67">
        <v>6.88</v>
      </c>
      <c r="F192" s="68">
        <v>4.9000000000000004</v>
      </c>
      <c r="G192" s="122"/>
      <c r="H192" s="68">
        <f t="shared" si="2"/>
        <v>0</v>
      </c>
    </row>
    <row r="193" spans="1:8" s="46" customFormat="1" ht="35.1" customHeight="1">
      <c r="A193" s="124" t="s">
        <v>2300</v>
      </c>
      <c r="B193" s="27" t="s">
        <v>2301</v>
      </c>
      <c r="C193" s="59" t="s">
        <v>8</v>
      </c>
      <c r="D193" s="60">
        <v>100</v>
      </c>
      <c r="E193" s="67">
        <v>6.88</v>
      </c>
      <c r="F193" s="68">
        <v>4.9000000000000004</v>
      </c>
      <c r="G193" s="122"/>
      <c r="H193" s="68">
        <f t="shared" si="2"/>
        <v>0</v>
      </c>
    </row>
    <row r="194" spans="1:8" s="46" customFormat="1" ht="35.1" customHeight="1">
      <c r="A194" s="142" t="s">
        <v>1648</v>
      </c>
      <c r="B194" s="50" t="s">
        <v>2775</v>
      </c>
      <c r="C194" s="59" t="s">
        <v>8</v>
      </c>
      <c r="D194" s="60">
        <v>300</v>
      </c>
      <c r="E194" s="67">
        <v>1.1599999999999999</v>
      </c>
      <c r="F194" s="68">
        <v>0.95</v>
      </c>
      <c r="G194" s="122"/>
      <c r="H194" s="68">
        <f t="shared" si="2"/>
        <v>0</v>
      </c>
    </row>
    <row r="195" spans="1:8" s="46" customFormat="1" ht="35.1" customHeight="1">
      <c r="A195" s="127" t="s">
        <v>3195</v>
      </c>
      <c r="B195" s="27" t="s">
        <v>3196</v>
      </c>
      <c r="C195" s="59" t="s">
        <v>3327</v>
      </c>
      <c r="D195" s="60">
        <v>100</v>
      </c>
      <c r="E195" s="67">
        <v>6.81</v>
      </c>
      <c r="F195" s="68">
        <v>4.8499999999999996</v>
      </c>
      <c r="G195" s="122"/>
      <c r="H195" s="68">
        <f t="shared" si="2"/>
        <v>0</v>
      </c>
    </row>
    <row r="196" spans="1:8" s="46" customFormat="1" ht="35.1" customHeight="1">
      <c r="A196" s="127" t="s">
        <v>3197</v>
      </c>
      <c r="B196" s="27" t="s">
        <v>3198</v>
      </c>
      <c r="C196" s="59" t="s">
        <v>3328</v>
      </c>
      <c r="D196" s="60">
        <v>100</v>
      </c>
      <c r="E196" s="67">
        <v>7.72</v>
      </c>
      <c r="F196" s="68">
        <v>5.5</v>
      </c>
      <c r="G196" s="122"/>
      <c r="H196" s="68">
        <f t="shared" si="2"/>
        <v>0</v>
      </c>
    </row>
    <row r="197" spans="1:8" s="46" customFormat="1" ht="35.1" customHeight="1">
      <c r="A197" s="127" t="s">
        <v>3199</v>
      </c>
      <c r="B197" s="27" t="s">
        <v>3200</v>
      </c>
      <c r="C197" s="59" t="s">
        <v>3328</v>
      </c>
      <c r="D197" s="60">
        <v>50</v>
      </c>
      <c r="E197" s="67">
        <v>8.92</v>
      </c>
      <c r="F197" s="68">
        <v>6.35</v>
      </c>
      <c r="G197" s="122"/>
      <c r="H197" s="68">
        <f t="shared" si="2"/>
        <v>0</v>
      </c>
    </row>
    <row r="198" spans="1:8" s="46" customFormat="1" ht="35.1" customHeight="1">
      <c r="A198" s="126" t="s">
        <v>60</v>
      </c>
      <c r="B198" s="27" t="s">
        <v>3201</v>
      </c>
      <c r="C198" s="59" t="s">
        <v>8</v>
      </c>
      <c r="D198" s="60">
        <v>100</v>
      </c>
      <c r="E198" s="67">
        <v>9.48</v>
      </c>
      <c r="F198" s="68">
        <v>6.75</v>
      </c>
      <c r="G198" s="122"/>
      <c r="H198" s="68">
        <f t="shared" si="2"/>
        <v>0</v>
      </c>
    </row>
    <row r="199" spans="1:8" s="46" customFormat="1" ht="35.1" customHeight="1">
      <c r="A199" s="130" t="s">
        <v>61</v>
      </c>
      <c r="B199" s="27" t="s">
        <v>2776</v>
      </c>
      <c r="C199" s="61" t="s">
        <v>8</v>
      </c>
      <c r="D199" s="61">
        <v>100</v>
      </c>
      <c r="E199" s="67">
        <v>8.6999999999999993</v>
      </c>
      <c r="F199" s="68">
        <v>6.2</v>
      </c>
      <c r="G199" s="70"/>
      <c r="H199" s="68">
        <f t="shared" si="2"/>
        <v>0</v>
      </c>
    </row>
    <row r="200" spans="1:8" s="46" customFormat="1" ht="35.1" customHeight="1">
      <c r="A200" s="126" t="s">
        <v>62</v>
      </c>
      <c r="B200" s="27" t="s">
        <v>1184</v>
      </c>
      <c r="C200" s="59" t="s">
        <v>490</v>
      </c>
      <c r="D200" s="60">
        <v>25</v>
      </c>
      <c r="E200" s="67">
        <v>13.48</v>
      </c>
      <c r="F200" s="68">
        <v>9.6</v>
      </c>
      <c r="G200" s="122"/>
      <c r="H200" s="68">
        <f t="shared" si="2"/>
        <v>0</v>
      </c>
    </row>
    <row r="201" spans="1:8" s="46" customFormat="1" ht="35.1" customHeight="1">
      <c r="A201" s="131" t="s">
        <v>63</v>
      </c>
      <c r="B201" s="27" t="s">
        <v>2777</v>
      </c>
      <c r="C201" s="59" t="s">
        <v>490</v>
      </c>
      <c r="D201" s="63">
        <v>500</v>
      </c>
      <c r="E201" s="67">
        <v>0.91</v>
      </c>
      <c r="F201" s="68">
        <v>0.65</v>
      </c>
      <c r="G201" s="129"/>
      <c r="H201" s="68">
        <f t="shared" si="2"/>
        <v>0</v>
      </c>
    </row>
    <row r="202" spans="1:8" s="46" customFormat="1" ht="35.1" customHeight="1">
      <c r="A202" s="134" t="s">
        <v>64</v>
      </c>
      <c r="B202" s="27" t="s">
        <v>2778</v>
      </c>
      <c r="C202" s="59" t="s">
        <v>490</v>
      </c>
      <c r="D202" s="63">
        <v>500</v>
      </c>
      <c r="E202" s="67">
        <v>0.91</v>
      </c>
      <c r="F202" s="68">
        <v>0.65</v>
      </c>
      <c r="G202" s="129"/>
      <c r="H202" s="68">
        <f t="shared" si="2"/>
        <v>0</v>
      </c>
    </row>
    <row r="203" spans="1:8" s="46" customFormat="1" ht="35.1" customHeight="1">
      <c r="A203" s="55" t="s">
        <v>1849</v>
      </c>
      <c r="B203" s="47" t="s">
        <v>1850</v>
      </c>
      <c r="C203" s="59" t="s">
        <v>490</v>
      </c>
      <c r="D203" s="65">
        <v>100</v>
      </c>
      <c r="E203" s="67">
        <v>2.71</v>
      </c>
      <c r="F203" s="68">
        <v>1.93</v>
      </c>
      <c r="G203" s="129"/>
      <c r="H203" s="68">
        <f t="shared" si="2"/>
        <v>0</v>
      </c>
    </row>
    <row r="204" spans="1:8" s="46" customFormat="1" ht="35.1" customHeight="1">
      <c r="A204" s="52" t="s">
        <v>67</v>
      </c>
      <c r="B204" s="27" t="s">
        <v>2779</v>
      </c>
      <c r="C204" s="59" t="s">
        <v>8</v>
      </c>
      <c r="D204" s="60">
        <v>1000</v>
      </c>
      <c r="E204" s="67">
        <v>1.05</v>
      </c>
      <c r="F204" s="68">
        <v>0.75</v>
      </c>
      <c r="G204" s="122"/>
      <c r="H204" s="68">
        <f t="shared" si="2"/>
        <v>0</v>
      </c>
    </row>
    <row r="205" spans="1:8" s="46" customFormat="1" ht="35.1" customHeight="1">
      <c r="A205" s="54" t="s">
        <v>1447</v>
      </c>
      <c r="B205" s="27" t="s">
        <v>68</v>
      </c>
      <c r="C205" s="59" t="s">
        <v>8</v>
      </c>
      <c r="D205" s="60">
        <v>500</v>
      </c>
      <c r="E205" s="67">
        <v>1.66</v>
      </c>
      <c r="F205" s="68">
        <v>1.18</v>
      </c>
      <c r="G205" s="122"/>
      <c r="H205" s="68">
        <f t="shared" si="2"/>
        <v>0</v>
      </c>
    </row>
    <row r="206" spans="1:8" s="46" customFormat="1" ht="35.1" customHeight="1">
      <c r="A206" s="54" t="s">
        <v>69</v>
      </c>
      <c r="B206" s="27" t="s">
        <v>70</v>
      </c>
      <c r="C206" s="59" t="s">
        <v>8</v>
      </c>
      <c r="D206" s="61">
        <v>500</v>
      </c>
      <c r="E206" s="67">
        <v>1.66</v>
      </c>
      <c r="F206" s="68">
        <v>1.18</v>
      </c>
      <c r="G206" s="70"/>
      <c r="H206" s="68">
        <f t="shared" ref="H206:H269" si="3">F206*G206</f>
        <v>0</v>
      </c>
    </row>
    <row r="207" spans="1:8" s="46" customFormat="1" ht="35.1" customHeight="1">
      <c r="A207" s="54" t="s">
        <v>71</v>
      </c>
      <c r="B207" s="27" t="s">
        <v>72</v>
      </c>
      <c r="C207" s="59" t="s">
        <v>8</v>
      </c>
      <c r="D207" s="61">
        <v>500</v>
      </c>
      <c r="E207" s="67">
        <v>1.66</v>
      </c>
      <c r="F207" s="68">
        <v>1.18</v>
      </c>
      <c r="G207" s="70"/>
      <c r="H207" s="68">
        <f t="shared" si="3"/>
        <v>0</v>
      </c>
    </row>
    <row r="208" spans="1:8" s="46" customFormat="1" ht="35.1" customHeight="1">
      <c r="A208" s="54" t="s">
        <v>73</v>
      </c>
      <c r="B208" s="27" t="s">
        <v>74</v>
      </c>
      <c r="C208" s="59" t="s">
        <v>8</v>
      </c>
      <c r="D208" s="61">
        <v>500</v>
      </c>
      <c r="E208" s="67">
        <v>1.66</v>
      </c>
      <c r="F208" s="68">
        <v>1.18</v>
      </c>
      <c r="G208" s="70"/>
      <c r="H208" s="68">
        <f t="shared" si="3"/>
        <v>0</v>
      </c>
    </row>
    <row r="209" spans="1:8" s="46" customFormat="1" ht="35.1" customHeight="1">
      <c r="A209" s="130" t="s">
        <v>75</v>
      </c>
      <c r="B209" s="27" t="s">
        <v>76</v>
      </c>
      <c r="C209" s="59" t="s">
        <v>8</v>
      </c>
      <c r="D209" s="61">
        <v>500</v>
      </c>
      <c r="E209" s="67">
        <v>1.66</v>
      </c>
      <c r="F209" s="68">
        <v>1.18</v>
      </c>
      <c r="G209" s="70"/>
      <c r="H209" s="68">
        <f t="shared" si="3"/>
        <v>0</v>
      </c>
    </row>
    <row r="210" spans="1:8" s="46" customFormat="1" ht="35.1" customHeight="1">
      <c r="A210" s="124" t="s">
        <v>2302</v>
      </c>
      <c r="B210" s="27" t="s">
        <v>2303</v>
      </c>
      <c r="C210" s="59" t="s">
        <v>8</v>
      </c>
      <c r="D210" s="60">
        <v>500</v>
      </c>
      <c r="E210" s="67">
        <v>1.83</v>
      </c>
      <c r="F210" s="68">
        <v>1.3</v>
      </c>
      <c r="G210" s="122"/>
      <c r="H210" s="68">
        <f t="shared" si="3"/>
        <v>0</v>
      </c>
    </row>
    <row r="211" spans="1:8" s="46" customFormat="1" ht="35.1" customHeight="1">
      <c r="A211" s="127" t="s">
        <v>2780</v>
      </c>
      <c r="B211" s="27" t="s">
        <v>2781</v>
      </c>
      <c r="C211" s="59" t="s">
        <v>8</v>
      </c>
      <c r="D211" s="60">
        <v>750</v>
      </c>
      <c r="E211" s="67">
        <v>2.1800000000000002</v>
      </c>
      <c r="F211" s="68">
        <v>1.55</v>
      </c>
      <c r="G211" s="122"/>
      <c r="H211" s="68">
        <f t="shared" si="3"/>
        <v>0</v>
      </c>
    </row>
    <row r="212" spans="1:8" s="46" customFormat="1" ht="35.1" customHeight="1">
      <c r="A212" s="126" t="s">
        <v>1591</v>
      </c>
      <c r="B212" s="27" t="s">
        <v>3404</v>
      </c>
      <c r="C212" s="59" t="s">
        <v>8</v>
      </c>
      <c r="D212" s="60">
        <v>500</v>
      </c>
      <c r="E212" s="67">
        <v>1.38</v>
      </c>
      <c r="F212" s="68">
        <v>0.98</v>
      </c>
      <c r="G212" s="122"/>
      <c r="H212" s="68">
        <f t="shared" si="3"/>
        <v>0</v>
      </c>
    </row>
    <row r="213" spans="1:8" s="46" customFormat="1" ht="35.1" customHeight="1">
      <c r="A213" s="126" t="s">
        <v>1592</v>
      </c>
      <c r="B213" s="27" t="s">
        <v>1593</v>
      </c>
      <c r="C213" s="59" t="s">
        <v>8</v>
      </c>
      <c r="D213" s="60">
        <v>500</v>
      </c>
      <c r="E213" s="67">
        <v>1.38</v>
      </c>
      <c r="F213" s="68">
        <v>0.98</v>
      </c>
      <c r="G213" s="122"/>
      <c r="H213" s="68">
        <f t="shared" si="3"/>
        <v>0</v>
      </c>
    </row>
    <row r="214" spans="1:8" s="46" customFormat="1" ht="35.1" customHeight="1">
      <c r="A214" s="124" t="s">
        <v>1650</v>
      </c>
      <c r="B214" s="27" t="s">
        <v>1651</v>
      </c>
      <c r="C214" s="59" t="s">
        <v>8</v>
      </c>
      <c r="D214" s="60">
        <v>500</v>
      </c>
      <c r="E214" s="67">
        <v>1.38</v>
      </c>
      <c r="F214" s="68">
        <v>0.98</v>
      </c>
      <c r="G214" s="70"/>
      <c r="H214" s="68">
        <f t="shared" si="3"/>
        <v>0</v>
      </c>
    </row>
    <row r="215" spans="1:8" s="46" customFormat="1" ht="35.1" customHeight="1">
      <c r="A215" s="126" t="s">
        <v>1594</v>
      </c>
      <c r="B215" s="27" t="s">
        <v>2782</v>
      </c>
      <c r="C215" s="59" t="s">
        <v>8</v>
      </c>
      <c r="D215" s="60">
        <v>500</v>
      </c>
      <c r="E215" s="67">
        <v>1.38</v>
      </c>
      <c r="F215" s="68">
        <v>0.98</v>
      </c>
      <c r="G215" s="122"/>
      <c r="H215" s="68">
        <f t="shared" si="3"/>
        <v>0</v>
      </c>
    </row>
    <row r="216" spans="1:8" s="46" customFormat="1" ht="35.1" customHeight="1">
      <c r="A216" s="128" t="s">
        <v>77</v>
      </c>
      <c r="B216" s="47" t="s">
        <v>78</v>
      </c>
      <c r="C216" s="59" t="s">
        <v>490</v>
      </c>
      <c r="D216" s="66">
        <v>100</v>
      </c>
      <c r="E216" s="67">
        <v>5.6</v>
      </c>
      <c r="F216" s="68">
        <v>3.99</v>
      </c>
      <c r="G216" s="129"/>
      <c r="H216" s="68">
        <f t="shared" si="3"/>
        <v>0</v>
      </c>
    </row>
    <row r="217" spans="1:8" s="46" customFormat="1" ht="35.1" customHeight="1">
      <c r="A217" s="128" t="s">
        <v>79</v>
      </c>
      <c r="B217" s="47" t="s">
        <v>78</v>
      </c>
      <c r="C217" s="59" t="s">
        <v>490</v>
      </c>
      <c r="D217" s="66">
        <v>100</v>
      </c>
      <c r="E217" s="67">
        <v>3.58</v>
      </c>
      <c r="F217" s="68">
        <v>2.5499999999999998</v>
      </c>
      <c r="G217" s="129"/>
      <c r="H217" s="68">
        <f t="shared" si="3"/>
        <v>0</v>
      </c>
    </row>
    <row r="218" spans="1:8" s="46" customFormat="1" ht="35.1" customHeight="1">
      <c r="A218" s="128" t="s">
        <v>80</v>
      </c>
      <c r="B218" s="47" t="s">
        <v>81</v>
      </c>
      <c r="C218" s="59" t="s">
        <v>490</v>
      </c>
      <c r="D218" s="64">
        <v>100</v>
      </c>
      <c r="E218" s="67">
        <v>3.34</v>
      </c>
      <c r="F218" s="68">
        <v>2.38</v>
      </c>
      <c r="G218" s="129"/>
      <c r="H218" s="68">
        <f t="shared" si="3"/>
        <v>0</v>
      </c>
    </row>
    <row r="219" spans="1:8" s="46" customFormat="1" ht="35.1" customHeight="1">
      <c r="A219" s="128" t="s">
        <v>82</v>
      </c>
      <c r="B219" s="26" t="s">
        <v>83</v>
      </c>
      <c r="C219" s="59" t="s">
        <v>8</v>
      </c>
      <c r="D219" s="62">
        <v>50</v>
      </c>
      <c r="E219" s="67">
        <v>9.41</v>
      </c>
      <c r="F219" s="68">
        <v>6.7</v>
      </c>
      <c r="G219" s="129"/>
      <c r="H219" s="68">
        <f t="shared" si="3"/>
        <v>0</v>
      </c>
    </row>
    <row r="220" spans="1:8" s="46" customFormat="1" ht="35.1" customHeight="1">
      <c r="A220" s="128" t="s">
        <v>84</v>
      </c>
      <c r="B220" s="26" t="s">
        <v>85</v>
      </c>
      <c r="C220" s="59" t="s">
        <v>8</v>
      </c>
      <c r="D220" s="62">
        <v>50</v>
      </c>
      <c r="E220" s="67">
        <v>9.41</v>
      </c>
      <c r="F220" s="68">
        <v>6.7</v>
      </c>
      <c r="G220" s="129"/>
      <c r="H220" s="68">
        <f t="shared" si="3"/>
        <v>0</v>
      </c>
    </row>
    <row r="221" spans="1:8" s="46" customFormat="1" ht="35.1" customHeight="1">
      <c r="A221" s="130" t="s">
        <v>717</v>
      </c>
      <c r="B221" s="27" t="s">
        <v>3683</v>
      </c>
      <c r="C221" s="61" t="s">
        <v>386</v>
      </c>
      <c r="D221" s="61">
        <v>50</v>
      </c>
      <c r="E221" s="67">
        <v>5.83</v>
      </c>
      <c r="F221" s="68">
        <v>4.1500000000000004</v>
      </c>
      <c r="G221" s="70"/>
      <c r="H221" s="68">
        <f t="shared" si="3"/>
        <v>0</v>
      </c>
    </row>
    <row r="222" spans="1:8" s="46" customFormat="1" ht="35.1" customHeight="1">
      <c r="A222" s="130" t="s">
        <v>716</v>
      </c>
      <c r="B222" s="27" t="s">
        <v>3684</v>
      </c>
      <c r="C222" s="61" t="s">
        <v>386</v>
      </c>
      <c r="D222" s="61">
        <v>50</v>
      </c>
      <c r="E222" s="67">
        <v>5.6</v>
      </c>
      <c r="F222" s="68">
        <v>3.99</v>
      </c>
      <c r="G222" s="70"/>
      <c r="H222" s="68">
        <f t="shared" si="3"/>
        <v>0</v>
      </c>
    </row>
    <row r="223" spans="1:8" s="46" customFormat="1" ht="35.1" customHeight="1">
      <c r="A223" s="144" t="s">
        <v>86</v>
      </c>
      <c r="B223" s="26" t="s">
        <v>87</v>
      </c>
      <c r="C223" s="59" t="s">
        <v>8</v>
      </c>
      <c r="D223" s="62">
        <v>50</v>
      </c>
      <c r="E223" s="67">
        <v>10.88</v>
      </c>
      <c r="F223" s="68">
        <v>7.75</v>
      </c>
      <c r="G223" s="129"/>
      <c r="H223" s="68">
        <f t="shared" si="3"/>
        <v>0</v>
      </c>
    </row>
    <row r="224" spans="1:8" s="46" customFormat="1" ht="35.1" customHeight="1">
      <c r="A224" s="145" t="s">
        <v>718</v>
      </c>
      <c r="B224" s="27" t="s">
        <v>3405</v>
      </c>
      <c r="C224" s="61" t="s">
        <v>386</v>
      </c>
      <c r="D224" s="59">
        <v>50</v>
      </c>
      <c r="E224" s="67">
        <v>7.47</v>
      </c>
      <c r="F224" s="68">
        <v>5.32</v>
      </c>
      <c r="G224" s="122"/>
      <c r="H224" s="68">
        <f t="shared" si="3"/>
        <v>0</v>
      </c>
    </row>
    <row r="225" spans="1:8" s="46" customFormat="1" ht="35.1" customHeight="1">
      <c r="A225" s="121" t="s">
        <v>1649</v>
      </c>
      <c r="B225" s="27" t="s">
        <v>3405</v>
      </c>
      <c r="C225" s="59" t="s">
        <v>490</v>
      </c>
      <c r="D225" s="60">
        <v>50</v>
      </c>
      <c r="E225" s="67">
        <v>11.19</v>
      </c>
      <c r="F225" s="68">
        <v>7.97</v>
      </c>
      <c r="G225" s="70"/>
      <c r="H225" s="68">
        <f t="shared" si="3"/>
        <v>0</v>
      </c>
    </row>
    <row r="226" spans="1:8" s="46" customFormat="1" ht="35.1" customHeight="1">
      <c r="A226" s="144" t="s">
        <v>88</v>
      </c>
      <c r="B226" s="26" t="s">
        <v>89</v>
      </c>
      <c r="C226" s="59" t="s">
        <v>8</v>
      </c>
      <c r="D226" s="62">
        <v>50</v>
      </c>
      <c r="E226" s="67">
        <v>16.23</v>
      </c>
      <c r="F226" s="68">
        <v>11.56</v>
      </c>
      <c r="G226" s="129"/>
      <c r="H226" s="68">
        <f t="shared" si="3"/>
        <v>0</v>
      </c>
    </row>
    <row r="227" spans="1:8" s="46" customFormat="1" ht="35.1" customHeight="1">
      <c r="A227" s="144" t="s">
        <v>90</v>
      </c>
      <c r="B227" s="26" t="s">
        <v>91</v>
      </c>
      <c r="C227" s="59" t="s">
        <v>8</v>
      </c>
      <c r="D227" s="62">
        <v>50</v>
      </c>
      <c r="E227" s="67">
        <v>8.85</v>
      </c>
      <c r="F227" s="68">
        <v>6.3</v>
      </c>
      <c r="G227" s="129"/>
      <c r="H227" s="68">
        <f t="shared" si="3"/>
        <v>0</v>
      </c>
    </row>
    <row r="228" spans="1:8" s="46" customFormat="1" ht="35.1" customHeight="1">
      <c r="A228" s="146" t="s">
        <v>93</v>
      </c>
      <c r="B228" s="27" t="s">
        <v>2783</v>
      </c>
      <c r="C228" s="59" t="s">
        <v>8</v>
      </c>
      <c r="D228" s="60">
        <v>100</v>
      </c>
      <c r="E228" s="67">
        <v>2.79</v>
      </c>
      <c r="F228" s="68">
        <v>1.99</v>
      </c>
      <c r="G228" s="122"/>
      <c r="H228" s="68">
        <f t="shared" si="3"/>
        <v>0</v>
      </c>
    </row>
    <row r="229" spans="1:8" s="46" customFormat="1" ht="35.1" customHeight="1">
      <c r="A229" s="147" t="s">
        <v>92</v>
      </c>
      <c r="B229" s="27" t="s">
        <v>2784</v>
      </c>
      <c r="C229" s="61" t="s">
        <v>8</v>
      </c>
      <c r="D229" s="61">
        <v>100</v>
      </c>
      <c r="E229" s="67">
        <v>3.51</v>
      </c>
      <c r="F229" s="68">
        <v>2.5</v>
      </c>
      <c r="G229" s="70"/>
      <c r="H229" s="68">
        <f t="shared" si="3"/>
        <v>0</v>
      </c>
    </row>
    <row r="230" spans="1:8" s="46" customFormat="1" ht="35.1" customHeight="1">
      <c r="A230" s="146" t="s">
        <v>1595</v>
      </c>
      <c r="B230" s="27" t="s">
        <v>1596</v>
      </c>
      <c r="C230" s="59" t="s">
        <v>8</v>
      </c>
      <c r="D230" s="60">
        <v>100</v>
      </c>
      <c r="E230" s="67">
        <v>3.72</v>
      </c>
      <c r="F230" s="68">
        <v>2.65</v>
      </c>
      <c r="G230" s="122"/>
      <c r="H230" s="68">
        <f t="shared" si="3"/>
        <v>0</v>
      </c>
    </row>
    <row r="231" spans="1:8" s="46" customFormat="1" ht="35.1" customHeight="1">
      <c r="A231" s="147" t="s">
        <v>94</v>
      </c>
      <c r="B231" s="27" t="s">
        <v>2785</v>
      </c>
      <c r="C231" s="61" t="s">
        <v>8</v>
      </c>
      <c r="D231" s="61">
        <v>100</v>
      </c>
      <c r="E231" s="67">
        <v>3.16</v>
      </c>
      <c r="F231" s="68">
        <v>2.25</v>
      </c>
      <c r="G231" s="70"/>
      <c r="H231" s="68">
        <f t="shared" si="3"/>
        <v>0</v>
      </c>
    </row>
    <row r="232" spans="1:8" s="46" customFormat="1" ht="35.1" customHeight="1">
      <c r="A232" s="146" t="s">
        <v>96</v>
      </c>
      <c r="B232" s="27" t="s">
        <v>2786</v>
      </c>
      <c r="C232" s="59" t="s">
        <v>8</v>
      </c>
      <c r="D232" s="60">
        <v>100</v>
      </c>
      <c r="E232" s="67">
        <v>3.02</v>
      </c>
      <c r="F232" s="68">
        <v>2.15</v>
      </c>
      <c r="G232" s="122"/>
      <c r="H232" s="68">
        <f t="shared" si="3"/>
        <v>0</v>
      </c>
    </row>
    <row r="233" spans="1:8" s="46" customFormat="1" ht="35.1" customHeight="1">
      <c r="A233" s="146" t="s">
        <v>95</v>
      </c>
      <c r="B233" s="27" t="s">
        <v>2787</v>
      </c>
      <c r="C233" s="59" t="s">
        <v>8</v>
      </c>
      <c r="D233" s="60">
        <v>100</v>
      </c>
      <c r="E233" s="67">
        <v>3.51</v>
      </c>
      <c r="F233" s="68">
        <v>2.5</v>
      </c>
      <c r="G233" s="122"/>
      <c r="H233" s="68">
        <f t="shared" si="3"/>
        <v>0</v>
      </c>
    </row>
    <row r="234" spans="1:8" s="46" customFormat="1" ht="35.1" customHeight="1">
      <c r="A234" s="146" t="s">
        <v>97</v>
      </c>
      <c r="B234" s="27" t="s">
        <v>2788</v>
      </c>
      <c r="C234" s="59" t="s">
        <v>8</v>
      </c>
      <c r="D234" s="60">
        <v>100</v>
      </c>
      <c r="E234" s="67">
        <v>3.44</v>
      </c>
      <c r="F234" s="68">
        <v>2.4500000000000002</v>
      </c>
      <c r="G234" s="122"/>
      <c r="H234" s="68">
        <f t="shared" si="3"/>
        <v>0</v>
      </c>
    </row>
    <row r="235" spans="1:8" s="46" customFormat="1" ht="35.1" customHeight="1">
      <c r="A235" s="147" t="s">
        <v>98</v>
      </c>
      <c r="B235" s="27" t="s">
        <v>99</v>
      </c>
      <c r="C235" s="61" t="s">
        <v>8</v>
      </c>
      <c r="D235" s="61">
        <v>100</v>
      </c>
      <c r="E235" s="67">
        <v>6.05</v>
      </c>
      <c r="F235" s="68">
        <v>4.3099999999999996</v>
      </c>
      <c r="G235" s="70"/>
      <c r="H235" s="68">
        <f t="shared" si="3"/>
        <v>0</v>
      </c>
    </row>
    <row r="236" spans="1:8" s="46" customFormat="1" ht="35.1" customHeight="1">
      <c r="A236" s="146" t="s">
        <v>100</v>
      </c>
      <c r="B236" s="27" t="s">
        <v>101</v>
      </c>
      <c r="C236" s="59" t="s">
        <v>8</v>
      </c>
      <c r="D236" s="60">
        <v>100</v>
      </c>
      <c r="E236" s="67">
        <v>6.05</v>
      </c>
      <c r="F236" s="68">
        <v>4.3099999999999996</v>
      </c>
      <c r="G236" s="122"/>
      <c r="H236" s="68">
        <f t="shared" si="3"/>
        <v>0</v>
      </c>
    </row>
    <row r="237" spans="1:8" s="46" customFormat="1" ht="35.1" customHeight="1">
      <c r="A237" s="148" t="s">
        <v>2789</v>
      </c>
      <c r="B237" s="27" t="s">
        <v>2790</v>
      </c>
      <c r="C237" s="59" t="s">
        <v>8</v>
      </c>
      <c r="D237" s="60">
        <v>100</v>
      </c>
      <c r="E237" s="67">
        <v>5.55</v>
      </c>
      <c r="F237" s="68">
        <v>3.95</v>
      </c>
      <c r="G237" s="122"/>
      <c r="H237" s="68">
        <f t="shared" si="3"/>
        <v>0</v>
      </c>
    </row>
    <row r="238" spans="1:8" s="46" customFormat="1" ht="35.1" customHeight="1">
      <c r="A238" s="148" t="s">
        <v>2304</v>
      </c>
      <c r="B238" s="27" t="s">
        <v>2305</v>
      </c>
      <c r="C238" s="59" t="s">
        <v>8</v>
      </c>
      <c r="D238" s="60">
        <v>100</v>
      </c>
      <c r="E238" s="67">
        <v>5.48</v>
      </c>
      <c r="F238" s="68">
        <v>3.9</v>
      </c>
      <c r="G238" s="122"/>
      <c r="H238" s="68">
        <f t="shared" si="3"/>
        <v>0</v>
      </c>
    </row>
    <row r="239" spans="1:8" s="46" customFormat="1" ht="35.1" customHeight="1">
      <c r="A239" s="148" t="s">
        <v>2791</v>
      </c>
      <c r="B239" s="27" t="s">
        <v>2792</v>
      </c>
      <c r="C239" s="59" t="s">
        <v>8</v>
      </c>
      <c r="D239" s="60">
        <v>100</v>
      </c>
      <c r="E239" s="67">
        <v>5.55</v>
      </c>
      <c r="F239" s="68">
        <v>3.95</v>
      </c>
      <c r="G239" s="122"/>
      <c r="H239" s="68">
        <f t="shared" si="3"/>
        <v>0</v>
      </c>
    </row>
    <row r="240" spans="1:8" s="46" customFormat="1" ht="35.1" customHeight="1">
      <c r="A240" s="146" t="s">
        <v>102</v>
      </c>
      <c r="B240" s="27" t="s">
        <v>2793</v>
      </c>
      <c r="C240" s="59" t="s">
        <v>8</v>
      </c>
      <c r="D240" s="60">
        <v>125</v>
      </c>
      <c r="E240" s="67">
        <v>5.55</v>
      </c>
      <c r="F240" s="68">
        <v>3.95</v>
      </c>
      <c r="G240" s="122"/>
      <c r="H240" s="68">
        <f t="shared" si="3"/>
        <v>0</v>
      </c>
    </row>
    <row r="241" spans="1:8" s="46" customFormat="1" ht="35.1" customHeight="1">
      <c r="A241" s="147" t="s">
        <v>103</v>
      </c>
      <c r="B241" s="27" t="s">
        <v>2794</v>
      </c>
      <c r="C241" s="61" t="s">
        <v>8</v>
      </c>
      <c r="D241" s="61">
        <v>200</v>
      </c>
      <c r="E241" s="67">
        <v>3.69</v>
      </c>
      <c r="F241" s="68">
        <v>2.63</v>
      </c>
      <c r="G241" s="70"/>
      <c r="H241" s="68">
        <f t="shared" si="3"/>
        <v>0</v>
      </c>
    </row>
    <row r="242" spans="1:8" s="46" customFormat="1" ht="35.1" customHeight="1">
      <c r="A242" s="149" t="s">
        <v>2142</v>
      </c>
      <c r="B242" s="136" t="s">
        <v>3845</v>
      </c>
      <c r="C242" s="59" t="s">
        <v>2696</v>
      </c>
      <c r="D242" s="60">
        <v>1</v>
      </c>
      <c r="E242" s="67">
        <v>58.8</v>
      </c>
      <c r="F242" s="68">
        <v>42</v>
      </c>
      <c r="G242" s="122"/>
      <c r="H242" s="68">
        <f t="shared" si="3"/>
        <v>0</v>
      </c>
    </row>
    <row r="243" spans="1:8" s="46" customFormat="1" ht="35.1" customHeight="1">
      <c r="A243" s="149" t="s">
        <v>2143</v>
      </c>
      <c r="B243" s="136" t="s">
        <v>3846</v>
      </c>
      <c r="C243" s="59" t="s">
        <v>2696</v>
      </c>
      <c r="D243" s="60">
        <v>1</v>
      </c>
      <c r="E243" s="67">
        <v>63</v>
      </c>
      <c r="F243" s="68">
        <v>45</v>
      </c>
      <c r="G243" s="122"/>
      <c r="H243" s="68">
        <f t="shared" si="3"/>
        <v>0</v>
      </c>
    </row>
    <row r="244" spans="1:8" s="46" customFormat="1" ht="35.1" customHeight="1">
      <c r="A244" s="146" t="s">
        <v>104</v>
      </c>
      <c r="B244" s="27" t="s">
        <v>2144</v>
      </c>
      <c r="C244" s="59" t="s">
        <v>8</v>
      </c>
      <c r="D244" s="60">
        <v>200</v>
      </c>
      <c r="E244" s="67">
        <v>3.5</v>
      </c>
      <c r="F244" s="68">
        <v>2.4900000000000002</v>
      </c>
      <c r="G244" s="122"/>
      <c r="H244" s="68">
        <f t="shared" si="3"/>
        <v>0</v>
      </c>
    </row>
    <row r="245" spans="1:8" s="46" customFormat="1" ht="35.1" customHeight="1">
      <c r="A245" s="146" t="s">
        <v>2145</v>
      </c>
      <c r="B245" s="27" t="s">
        <v>2146</v>
      </c>
      <c r="C245" s="59" t="s">
        <v>8</v>
      </c>
      <c r="D245" s="60">
        <v>200</v>
      </c>
      <c r="E245" s="67">
        <v>3.55</v>
      </c>
      <c r="F245" s="68">
        <v>2.5299999999999998</v>
      </c>
      <c r="G245" s="122"/>
      <c r="H245" s="68">
        <f t="shared" si="3"/>
        <v>0</v>
      </c>
    </row>
    <row r="246" spans="1:8" s="46" customFormat="1" ht="35.1" customHeight="1">
      <c r="A246" s="146" t="s">
        <v>1652</v>
      </c>
      <c r="B246" s="27" t="s">
        <v>2795</v>
      </c>
      <c r="C246" s="59" t="s">
        <v>8</v>
      </c>
      <c r="D246" s="60">
        <v>100</v>
      </c>
      <c r="E246" s="67">
        <v>2.81</v>
      </c>
      <c r="F246" s="68">
        <v>2</v>
      </c>
      <c r="G246" s="122"/>
      <c r="H246" s="68">
        <f t="shared" si="3"/>
        <v>0</v>
      </c>
    </row>
    <row r="247" spans="1:8" s="46" customFormat="1" ht="35.1" customHeight="1">
      <c r="A247" s="146" t="s">
        <v>1653</v>
      </c>
      <c r="B247" s="27" t="s">
        <v>2796</v>
      </c>
      <c r="C247" s="59" t="s">
        <v>8</v>
      </c>
      <c r="D247" s="60">
        <v>100</v>
      </c>
      <c r="E247" s="67">
        <v>2.81</v>
      </c>
      <c r="F247" s="68">
        <v>2</v>
      </c>
      <c r="G247" s="122"/>
      <c r="H247" s="68">
        <f t="shared" si="3"/>
        <v>0</v>
      </c>
    </row>
    <row r="248" spans="1:8" s="46" customFormat="1" ht="35.1" customHeight="1">
      <c r="A248" s="146" t="s">
        <v>1654</v>
      </c>
      <c r="B248" s="27" t="s">
        <v>2797</v>
      </c>
      <c r="C248" s="59" t="s">
        <v>8</v>
      </c>
      <c r="D248" s="60">
        <v>100</v>
      </c>
      <c r="E248" s="67">
        <v>4.3499999999999996</v>
      </c>
      <c r="F248" s="68">
        <v>3.1</v>
      </c>
      <c r="G248" s="122"/>
      <c r="H248" s="68">
        <f t="shared" si="3"/>
        <v>0</v>
      </c>
    </row>
    <row r="249" spans="1:8" s="46" customFormat="1" ht="35.1" customHeight="1">
      <c r="A249" s="146" t="s">
        <v>1655</v>
      </c>
      <c r="B249" s="27" t="s">
        <v>2798</v>
      </c>
      <c r="C249" s="59" t="s">
        <v>8</v>
      </c>
      <c r="D249" s="60">
        <v>100</v>
      </c>
      <c r="E249" s="67">
        <v>4.3499999999999996</v>
      </c>
      <c r="F249" s="68">
        <v>3.1</v>
      </c>
      <c r="G249" s="122"/>
      <c r="H249" s="68">
        <f t="shared" si="3"/>
        <v>0</v>
      </c>
    </row>
    <row r="250" spans="1:8" s="46" customFormat="1" ht="35.1" customHeight="1">
      <c r="A250" s="146" t="s">
        <v>1656</v>
      </c>
      <c r="B250" s="27" t="s">
        <v>2799</v>
      </c>
      <c r="C250" s="59" t="s">
        <v>8</v>
      </c>
      <c r="D250" s="60">
        <v>100</v>
      </c>
      <c r="E250" s="67">
        <v>4.3499999999999996</v>
      </c>
      <c r="F250" s="68">
        <v>3.1</v>
      </c>
      <c r="G250" s="122"/>
      <c r="H250" s="68">
        <f t="shared" si="3"/>
        <v>0</v>
      </c>
    </row>
    <row r="251" spans="1:8" s="46" customFormat="1" ht="35.1" customHeight="1">
      <c r="A251" s="146" t="s">
        <v>1657</v>
      </c>
      <c r="B251" s="27" t="s">
        <v>2800</v>
      </c>
      <c r="C251" s="59" t="s">
        <v>8</v>
      </c>
      <c r="D251" s="60">
        <v>100</v>
      </c>
      <c r="E251" s="67">
        <v>2.81</v>
      </c>
      <c r="F251" s="68">
        <v>2</v>
      </c>
      <c r="G251" s="122"/>
      <c r="H251" s="68">
        <f t="shared" si="3"/>
        <v>0</v>
      </c>
    </row>
    <row r="252" spans="1:8" s="46" customFormat="1" ht="35.1" customHeight="1">
      <c r="A252" s="146" t="s">
        <v>105</v>
      </c>
      <c r="B252" s="27" t="s">
        <v>2801</v>
      </c>
      <c r="C252" s="59" t="s">
        <v>490</v>
      </c>
      <c r="D252" s="60">
        <v>30</v>
      </c>
      <c r="E252" s="67">
        <v>7.01</v>
      </c>
      <c r="F252" s="68">
        <v>4.99</v>
      </c>
      <c r="G252" s="122"/>
      <c r="H252" s="68">
        <f t="shared" si="3"/>
        <v>0</v>
      </c>
    </row>
    <row r="253" spans="1:8" s="46" customFormat="1" ht="35.1" customHeight="1">
      <c r="A253" s="147" t="s">
        <v>106</v>
      </c>
      <c r="B253" s="27" t="s">
        <v>2802</v>
      </c>
      <c r="C253" s="61" t="s">
        <v>490</v>
      </c>
      <c r="D253" s="61">
        <v>30</v>
      </c>
      <c r="E253" s="67">
        <v>6.81</v>
      </c>
      <c r="F253" s="68">
        <v>4.8499999999999996</v>
      </c>
      <c r="G253" s="70"/>
      <c r="H253" s="68">
        <f t="shared" si="3"/>
        <v>0</v>
      </c>
    </row>
    <row r="254" spans="1:8" s="46" customFormat="1" ht="35.1" customHeight="1">
      <c r="A254" s="146" t="s">
        <v>107</v>
      </c>
      <c r="B254" s="27" t="s">
        <v>2803</v>
      </c>
      <c r="C254" s="59" t="s">
        <v>8</v>
      </c>
      <c r="D254" s="60">
        <v>100</v>
      </c>
      <c r="E254" s="67">
        <v>13.34</v>
      </c>
      <c r="F254" s="68">
        <v>9.5</v>
      </c>
      <c r="G254" s="122"/>
      <c r="H254" s="68">
        <f t="shared" si="3"/>
        <v>0</v>
      </c>
    </row>
    <row r="255" spans="1:8" s="46" customFormat="1" ht="35.1" customHeight="1">
      <c r="A255" s="147" t="s">
        <v>108</v>
      </c>
      <c r="B255" s="27" t="s">
        <v>109</v>
      </c>
      <c r="C255" s="61" t="s">
        <v>8</v>
      </c>
      <c r="D255" s="61">
        <v>100</v>
      </c>
      <c r="E255" s="67">
        <v>12.69</v>
      </c>
      <c r="F255" s="68">
        <v>9.0399999999999991</v>
      </c>
      <c r="G255" s="70"/>
      <c r="H255" s="68">
        <f t="shared" si="3"/>
        <v>0</v>
      </c>
    </row>
    <row r="256" spans="1:8" s="46" customFormat="1" ht="35.1" customHeight="1">
      <c r="A256" s="150" t="s">
        <v>111</v>
      </c>
      <c r="B256" s="27" t="s">
        <v>112</v>
      </c>
      <c r="C256" s="59" t="s">
        <v>8</v>
      </c>
      <c r="D256" s="63">
        <v>100</v>
      </c>
      <c r="E256" s="67">
        <v>5.6</v>
      </c>
      <c r="F256" s="68">
        <v>3.99</v>
      </c>
      <c r="G256" s="129"/>
      <c r="H256" s="68">
        <f t="shared" si="3"/>
        <v>0</v>
      </c>
    </row>
    <row r="257" spans="1:8" s="46" customFormat="1" ht="35.1" customHeight="1">
      <c r="A257" s="150" t="s">
        <v>113</v>
      </c>
      <c r="B257" s="27" t="s">
        <v>2804</v>
      </c>
      <c r="C257" s="59" t="s">
        <v>8</v>
      </c>
      <c r="D257" s="63">
        <v>100</v>
      </c>
      <c r="E257" s="67">
        <v>5.6</v>
      </c>
      <c r="F257" s="68">
        <v>3.99</v>
      </c>
      <c r="G257" s="129"/>
      <c r="H257" s="68">
        <f t="shared" si="3"/>
        <v>0</v>
      </c>
    </row>
    <row r="258" spans="1:8" s="46" customFormat="1" ht="35.1" customHeight="1">
      <c r="A258" s="150" t="s">
        <v>114</v>
      </c>
      <c r="B258" s="27" t="s">
        <v>115</v>
      </c>
      <c r="C258" s="59" t="s">
        <v>8</v>
      </c>
      <c r="D258" s="63">
        <v>100</v>
      </c>
      <c r="E258" s="67">
        <v>5.6</v>
      </c>
      <c r="F258" s="68">
        <v>3.99</v>
      </c>
      <c r="G258" s="129"/>
      <c r="H258" s="68">
        <f t="shared" si="3"/>
        <v>0</v>
      </c>
    </row>
    <row r="259" spans="1:8" s="46" customFormat="1" ht="35.1" customHeight="1">
      <c r="A259" s="146" t="s">
        <v>110</v>
      </c>
      <c r="B259" s="27" t="s">
        <v>2805</v>
      </c>
      <c r="C259" s="59" t="s">
        <v>8</v>
      </c>
      <c r="D259" s="60">
        <v>100</v>
      </c>
      <c r="E259" s="67">
        <v>5.6</v>
      </c>
      <c r="F259" s="68">
        <v>3.99</v>
      </c>
      <c r="G259" s="122"/>
      <c r="H259" s="68">
        <f t="shared" si="3"/>
        <v>0</v>
      </c>
    </row>
    <row r="260" spans="1:8" s="46" customFormat="1" ht="35.1" customHeight="1">
      <c r="A260" s="146" t="s">
        <v>116</v>
      </c>
      <c r="B260" s="27" t="s">
        <v>117</v>
      </c>
      <c r="C260" s="59" t="s">
        <v>8</v>
      </c>
      <c r="D260" s="60">
        <v>200</v>
      </c>
      <c r="E260" s="67">
        <v>3.48</v>
      </c>
      <c r="F260" s="68">
        <v>2.48</v>
      </c>
      <c r="G260" s="122"/>
      <c r="H260" s="68">
        <f t="shared" si="3"/>
        <v>0</v>
      </c>
    </row>
    <row r="261" spans="1:8" s="46" customFormat="1" ht="35.1" customHeight="1">
      <c r="A261" s="148" t="s">
        <v>118</v>
      </c>
      <c r="B261" s="27" t="s">
        <v>119</v>
      </c>
      <c r="C261" s="61" t="s">
        <v>8</v>
      </c>
      <c r="D261" s="60">
        <v>100</v>
      </c>
      <c r="E261" s="67">
        <v>3.48</v>
      </c>
      <c r="F261" s="68">
        <v>2.48</v>
      </c>
      <c r="G261" s="70"/>
      <c r="H261" s="68">
        <f t="shared" si="3"/>
        <v>0</v>
      </c>
    </row>
    <row r="262" spans="1:8" s="46" customFormat="1" ht="35.1" customHeight="1">
      <c r="A262" s="148" t="s">
        <v>2306</v>
      </c>
      <c r="B262" s="27" t="s">
        <v>2307</v>
      </c>
      <c r="C262" s="59" t="s">
        <v>8</v>
      </c>
      <c r="D262" s="60">
        <v>50</v>
      </c>
      <c r="E262" s="67">
        <v>7.61</v>
      </c>
      <c r="F262" s="68">
        <v>5.42</v>
      </c>
      <c r="G262" s="122"/>
      <c r="H262" s="68">
        <f t="shared" si="3"/>
        <v>0</v>
      </c>
    </row>
    <row r="263" spans="1:8" s="46" customFormat="1" ht="35.1" customHeight="1">
      <c r="A263" s="146" t="s">
        <v>120</v>
      </c>
      <c r="B263" s="27" t="s">
        <v>121</v>
      </c>
      <c r="C263" s="59" t="s">
        <v>8</v>
      </c>
      <c r="D263" s="60"/>
      <c r="E263" s="67">
        <v>1.68</v>
      </c>
      <c r="F263" s="68">
        <v>1.2</v>
      </c>
      <c r="G263" s="122"/>
      <c r="H263" s="68">
        <f t="shared" si="3"/>
        <v>0</v>
      </c>
    </row>
    <row r="264" spans="1:8" s="46" customFormat="1" ht="35.1" customHeight="1">
      <c r="A264" s="146" t="s">
        <v>2234</v>
      </c>
      <c r="B264" s="27" t="s">
        <v>3202</v>
      </c>
      <c r="C264" s="59" t="s">
        <v>287</v>
      </c>
      <c r="D264" s="60">
        <v>200</v>
      </c>
      <c r="E264" s="67">
        <v>2.39</v>
      </c>
      <c r="F264" s="68">
        <v>1.7</v>
      </c>
      <c r="G264" s="122"/>
      <c r="H264" s="68">
        <f t="shared" si="3"/>
        <v>0</v>
      </c>
    </row>
    <row r="265" spans="1:8" s="46" customFormat="1" ht="35.1" customHeight="1">
      <c r="A265" s="126" t="s">
        <v>2235</v>
      </c>
      <c r="B265" s="27" t="s">
        <v>3203</v>
      </c>
      <c r="C265" s="59" t="s">
        <v>287</v>
      </c>
      <c r="D265" s="60">
        <v>200</v>
      </c>
      <c r="E265" s="67">
        <v>2.39</v>
      </c>
      <c r="F265" s="68">
        <v>1.7</v>
      </c>
      <c r="G265" s="122"/>
      <c r="H265" s="68">
        <f t="shared" si="3"/>
        <v>0</v>
      </c>
    </row>
    <row r="266" spans="1:8" s="46" customFormat="1" ht="35.1" customHeight="1">
      <c r="A266" s="126" t="s">
        <v>2236</v>
      </c>
      <c r="B266" s="27" t="s">
        <v>3204</v>
      </c>
      <c r="C266" s="59" t="s">
        <v>287</v>
      </c>
      <c r="D266" s="60">
        <v>200</v>
      </c>
      <c r="E266" s="67">
        <v>2.39</v>
      </c>
      <c r="F266" s="68">
        <v>1.7</v>
      </c>
      <c r="G266" s="122"/>
      <c r="H266" s="68">
        <f t="shared" si="3"/>
        <v>0</v>
      </c>
    </row>
    <row r="267" spans="1:8" s="46" customFormat="1" ht="35.1" customHeight="1">
      <c r="A267" s="126" t="s">
        <v>2237</v>
      </c>
      <c r="B267" s="27" t="s">
        <v>3205</v>
      </c>
      <c r="C267" s="59" t="s">
        <v>287</v>
      </c>
      <c r="D267" s="60">
        <v>200</v>
      </c>
      <c r="E267" s="67">
        <v>2.39</v>
      </c>
      <c r="F267" s="68">
        <v>1.7</v>
      </c>
      <c r="G267" s="122"/>
      <c r="H267" s="68">
        <f t="shared" si="3"/>
        <v>0</v>
      </c>
    </row>
    <row r="268" spans="1:8" s="46" customFormat="1" ht="35.1" customHeight="1">
      <c r="A268" s="126" t="s">
        <v>2238</v>
      </c>
      <c r="B268" s="27" t="s">
        <v>3206</v>
      </c>
      <c r="C268" s="59" t="s">
        <v>287</v>
      </c>
      <c r="D268" s="60">
        <v>200</v>
      </c>
      <c r="E268" s="67">
        <v>2.39</v>
      </c>
      <c r="F268" s="68">
        <v>1.7</v>
      </c>
      <c r="G268" s="122"/>
      <c r="H268" s="68">
        <f t="shared" si="3"/>
        <v>0</v>
      </c>
    </row>
    <row r="269" spans="1:8" s="46" customFormat="1" ht="35.1" customHeight="1">
      <c r="A269" s="126" t="s">
        <v>2239</v>
      </c>
      <c r="B269" s="27" t="s">
        <v>3207</v>
      </c>
      <c r="C269" s="59" t="s">
        <v>287</v>
      </c>
      <c r="D269" s="60">
        <v>200</v>
      </c>
      <c r="E269" s="67">
        <v>2.39</v>
      </c>
      <c r="F269" s="68">
        <v>1.7</v>
      </c>
      <c r="G269" s="122"/>
      <c r="H269" s="68">
        <f t="shared" si="3"/>
        <v>0</v>
      </c>
    </row>
    <row r="270" spans="1:8" s="46" customFormat="1" ht="35.1" customHeight="1">
      <c r="A270" s="126" t="s">
        <v>2240</v>
      </c>
      <c r="B270" s="27" t="s">
        <v>3208</v>
      </c>
      <c r="C270" s="59" t="s">
        <v>287</v>
      </c>
      <c r="D270" s="60">
        <v>200</v>
      </c>
      <c r="E270" s="67">
        <v>2.39</v>
      </c>
      <c r="F270" s="68">
        <v>1.7</v>
      </c>
      <c r="G270" s="122"/>
      <c r="H270" s="68">
        <f t="shared" ref="H270:H333" si="4">F270*G270</f>
        <v>0</v>
      </c>
    </row>
    <row r="271" spans="1:8" s="46" customFormat="1" ht="35.1" customHeight="1">
      <c r="A271" s="131" t="s">
        <v>122</v>
      </c>
      <c r="B271" s="27" t="s">
        <v>2806</v>
      </c>
      <c r="C271" s="59" t="s">
        <v>8</v>
      </c>
      <c r="D271" s="63">
        <v>100</v>
      </c>
      <c r="E271" s="67">
        <v>3.48</v>
      </c>
      <c r="F271" s="68">
        <v>2.48</v>
      </c>
      <c r="G271" s="129"/>
      <c r="H271" s="68">
        <f t="shared" si="4"/>
        <v>0</v>
      </c>
    </row>
    <row r="272" spans="1:8" s="46" customFormat="1" ht="35.1" customHeight="1">
      <c r="A272" s="126" t="s">
        <v>124</v>
      </c>
      <c r="B272" s="27" t="s">
        <v>2807</v>
      </c>
      <c r="C272" s="59" t="s">
        <v>8</v>
      </c>
      <c r="D272" s="60">
        <v>50</v>
      </c>
      <c r="E272" s="67">
        <v>8.26</v>
      </c>
      <c r="F272" s="68">
        <v>5.88</v>
      </c>
      <c r="G272" s="122"/>
      <c r="H272" s="68">
        <f t="shared" si="4"/>
        <v>0</v>
      </c>
    </row>
    <row r="273" spans="1:8" s="46" customFormat="1" ht="35.1" customHeight="1">
      <c r="A273" s="126" t="s">
        <v>151</v>
      </c>
      <c r="B273" s="27" t="s">
        <v>2808</v>
      </c>
      <c r="C273" s="59" t="s">
        <v>490</v>
      </c>
      <c r="D273" s="60">
        <v>24</v>
      </c>
      <c r="E273" s="67">
        <v>3.23</v>
      </c>
      <c r="F273" s="68">
        <v>2.2999999999999998</v>
      </c>
      <c r="G273" s="122"/>
      <c r="H273" s="68">
        <f t="shared" si="4"/>
        <v>0</v>
      </c>
    </row>
    <row r="274" spans="1:8" s="46" customFormat="1" ht="35.1" customHeight="1">
      <c r="A274" s="126" t="s">
        <v>146</v>
      </c>
      <c r="B274" s="27" t="s">
        <v>2809</v>
      </c>
      <c r="C274" s="59" t="s">
        <v>490</v>
      </c>
      <c r="D274" s="60">
        <v>24</v>
      </c>
      <c r="E274" s="67">
        <v>3.23</v>
      </c>
      <c r="F274" s="68">
        <v>2.2999999999999998</v>
      </c>
      <c r="G274" s="122"/>
      <c r="H274" s="68">
        <f t="shared" si="4"/>
        <v>0</v>
      </c>
    </row>
    <row r="275" spans="1:8" s="46" customFormat="1" ht="35.1" customHeight="1">
      <c r="A275" s="126" t="s">
        <v>139</v>
      </c>
      <c r="B275" s="27" t="s">
        <v>2810</v>
      </c>
      <c r="C275" s="59" t="s">
        <v>490</v>
      </c>
      <c r="D275" s="60">
        <v>24</v>
      </c>
      <c r="E275" s="67">
        <v>3.23</v>
      </c>
      <c r="F275" s="68">
        <v>2.2999999999999998</v>
      </c>
      <c r="G275" s="122"/>
      <c r="H275" s="68">
        <f t="shared" si="4"/>
        <v>0</v>
      </c>
    </row>
    <row r="276" spans="1:8" s="46" customFormat="1" ht="35.1" customHeight="1">
      <c r="A276" s="126" t="s">
        <v>137</v>
      </c>
      <c r="B276" s="27" t="s">
        <v>2811</v>
      </c>
      <c r="C276" s="59" t="s">
        <v>490</v>
      </c>
      <c r="D276" s="60">
        <v>24</v>
      </c>
      <c r="E276" s="67">
        <v>3.23</v>
      </c>
      <c r="F276" s="68">
        <v>2.2999999999999998</v>
      </c>
      <c r="G276" s="122"/>
      <c r="H276" s="68">
        <f t="shared" si="4"/>
        <v>0</v>
      </c>
    </row>
    <row r="277" spans="1:8" s="46" customFormat="1" ht="35.1" customHeight="1">
      <c r="A277" s="126" t="s">
        <v>149</v>
      </c>
      <c r="B277" s="27" t="s">
        <v>2812</v>
      </c>
      <c r="C277" s="59" t="s">
        <v>490</v>
      </c>
      <c r="D277" s="60">
        <v>24</v>
      </c>
      <c r="E277" s="67">
        <v>3.23</v>
      </c>
      <c r="F277" s="68">
        <v>2.2999999999999998</v>
      </c>
      <c r="G277" s="133"/>
      <c r="H277" s="68">
        <f t="shared" si="4"/>
        <v>0</v>
      </c>
    </row>
    <row r="278" spans="1:8" s="46" customFormat="1" ht="35.1" customHeight="1">
      <c r="A278" s="126" t="s">
        <v>125</v>
      </c>
      <c r="B278" s="27" t="s">
        <v>2813</v>
      </c>
      <c r="C278" s="59" t="s">
        <v>490</v>
      </c>
      <c r="D278" s="60">
        <v>24</v>
      </c>
      <c r="E278" s="67">
        <v>3.23</v>
      </c>
      <c r="F278" s="68">
        <v>2.2999999999999998</v>
      </c>
      <c r="G278" s="122"/>
      <c r="H278" s="68">
        <f t="shared" si="4"/>
        <v>0</v>
      </c>
    </row>
    <row r="279" spans="1:8" s="46" customFormat="1" ht="35.1" customHeight="1">
      <c r="A279" s="126" t="s">
        <v>144</v>
      </c>
      <c r="B279" s="27" t="s">
        <v>2814</v>
      </c>
      <c r="C279" s="59" t="s">
        <v>490</v>
      </c>
      <c r="D279" s="60">
        <v>24</v>
      </c>
      <c r="E279" s="67">
        <v>3.23</v>
      </c>
      <c r="F279" s="68">
        <v>2.2999999999999998</v>
      </c>
      <c r="G279" s="122"/>
      <c r="H279" s="68">
        <f t="shared" si="4"/>
        <v>0</v>
      </c>
    </row>
    <row r="280" spans="1:8" s="46" customFormat="1" ht="35.1" customHeight="1">
      <c r="A280" s="126" t="s">
        <v>131</v>
      </c>
      <c r="B280" s="27" t="s">
        <v>2814</v>
      </c>
      <c r="C280" s="59" t="s">
        <v>490</v>
      </c>
      <c r="D280" s="60">
        <v>24</v>
      </c>
      <c r="E280" s="67">
        <v>3.23</v>
      </c>
      <c r="F280" s="68">
        <v>2.2999999999999998</v>
      </c>
      <c r="G280" s="122"/>
      <c r="H280" s="68">
        <f t="shared" si="4"/>
        <v>0</v>
      </c>
    </row>
    <row r="281" spans="1:8" s="46" customFormat="1" ht="35.1" customHeight="1">
      <c r="A281" s="126" t="s">
        <v>129</v>
      </c>
      <c r="B281" s="27" t="s">
        <v>2815</v>
      </c>
      <c r="C281" s="59" t="s">
        <v>490</v>
      </c>
      <c r="D281" s="60">
        <v>24</v>
      </c>
      <c r="E281" s="67">
        <v>3.93</v>
      </c>
      <c r="F281" s="68">
        <v>2.8</v>
      </c>
      <c r="G281" s="122"/>
      <c r="H281" s="68">
        <f t="shared" si="4"/>
        <v>0</v>
      </c>
    </row>
    <row r="282" spans="1:8" s="46" customFormat="1" ht="35.1" customHeight="1">
      <c r="A282" s="126" t="s">
        <v>2147</v>
      </c>
      <c r="B282" s="27" t="s">
        <v>2148</v>
      </c>
      <c r="C282" s="59" t="s">
        <v>490</v>
      </c>
      <c r="D282" s="60">
        <v>24</v>
      </c>
      <c r="E282" s="67">
        <v>3.23</v>
      </c>
      <c r="F282" s="68">
        <v>2.2999999999999998</v>
      </c>
      <c r="G282" s="122"/>
      <c r="H282" s="68">
        <f t="shared" si="4"/>
        <v>0</v>
      </c>
    </row>
    <row r="283" spans="1:8" s="46" customFormat="1" ht="35.1" customHeight="1">
      <c r="A283" s="126" t="s">
        <v>148</v>
      </c>
      <c r="B283" s="27" t="s">
        <v>2149</v>
      </c>
      <c r="C283" s="59" t="s">
        <v>490</v>
      </c>
      <c r="D283" s="60">
        <v>24</v>
      </c>
      <c r="E283" s="67">
        <v>3.23</v>
      </c>
      <c r="F283" s="68">
        <v>2.2999999999999998</v>
      </c>
      <c r="G283" s="122"/>
      <c r="H283" s="68">
        <f t="shared" si="4"/>
        <v>0</v>
      </c>
    </row>
    <row r="284" spans="1:8" s="46" customFormat="1" ht="35.1" customHeight="1">
      <c r="A284" s="126" t="s">
        <v>133</v>
      </c>
      <c r="B284" s="27" t="s">
        <v>2816</v>
      </c>
      <c r="C284" s="59" t="s">
        <v>490</v>
      </c>
      <c r="D284" s="60">
        <v>24</v>
      </c>
      <c r="E284" s="67">
        <v>3.23</v>
      </c>
      <c r="F284" s="68">
        <v>2.2999999999999998</v>
      </c>
      <c r="G284" s="122"/>
      <c r="H284" s="68">
        <f t="shared" si="4"/>
        <v>0</v>
      </c>
    </row>
    <row r="285" spans="1:8" s="46" customFormat="1" ht="35.1" customHeight="1">
      <c r="A285" s="126" t="s">
        <v>135</v>
      </c>
      <c r="B285" s="27" t="s">
        <v>2817</v>
      </c>
      <c r="C285" s="59" t="s">
        <v>490</v>
      </c>
      <c r="D285" s="60">
        <v>24</v>
      </c>
      <c r="E285" s="67">
        <v>3.23</v>
      </c>
      <c r="F285" s="68">
        <v>2.2999999999999998</v>
      </c>
      <c r="G285" s="122"/>
      <c r="H285" s="68">
        <f t="shared" si="4"/>
        <v>0</v>
      </c>
    </row>
    <row r="286" spans="1:8" s="46" customFormat="1" ht="35.1" customHeight="1">
      <c r="A286" s="126" t="s">
        <v>141</v>
      </c>
      <c r="B286" s="27" t="s">
        <v>2150</v>
      </c>
      <c r="C286" s="59" t="s">
        <v>490</v>
      </c>
      <c r="D286" s="60">
        <v>24</v>
      </c>
      <c r="E286" s="67">
        <v>3.23</v>
      </c>
      <c r="F286" s="68">
        <v>2.2999999999999998</v>
      </c>
      <c r="G286" s="122"/>
      <c r="H286" s="68">
        <f t="shared" si="4"/>
        <v>0</v>
      </c>
    </row>
    <row r="287" spans="1:8" s="46" customFormat="1" ht="35.1" customHeight="1">
      <c r="A287" s="126" t="s">
        <v>127</v>
      </c>
      <c r="B287" s="27" t="s">
        <v>2818</v>
      </c>
      <c r="C287" s="59" t="s">
        <v>490</v>
      </c>
      <c r="D287" s="60">
        <v>24</v>
      </c>
      <c r="E287" s="67">
        <v>3.23</v>
      </c>
      <c r="F287" s="68">
        <v>2.2999999999999998</v>
      </c>
      <c r="G287" s="122"/>
      <c r="H287" s="68">
        <f t="shared" si="4"/>
        <v>0</v>
      </c>
    </row>
    <row r="288" spans="1:8" s="46" customFormat="1" ht="35.1" customHeight="1">
      <c r="A288" s="52" t="s">
        <v>142</v>
      </c>
      <c r="B288" s="27" t="s">
        <v>2819</v>
      </c>
      <c r="C288" s="59" t="s">
        <v>490</v>
      </c>
      <c r="D288" s="60">
        <v>24</v>
      </c>
      <c r="E288" s="67">
        <v>3.23</v>
      </c>
      <c r="F288" s="68">
        <v>2.2999999999999998</v>
      </c>
      <c r="G288" s="122"/>
      <c r="H288" s="68">
        <f t="shared" si="4"/>
        <v>0</v>
      </c>
    </row>
    <row r="289" spans="1:8" s="46" customFormat="1" ht="35.1" customHeight="1">
      <c r="A289" s="52" t="s">
        <v>2151</v>
      </c>
      <c r="B289" s="27" t="s">
        <v>2152</v>
      </c>
      <c r="C289" s="59" t="s">
        <v>8</v>
      </c>
      <c r="D289" s="60">
        <v>100</v>
      </c>
      <c r="E289" s="67">
        <v>3.17</v>
      </c>
      <c r="F289" s="68">
        <v>2.2599999999999998</v>
      </c>
      <c r="G289" s="122"/>
      <c r="H289" s="68">
        <f t="shared" si="4"/>
        <v>0</v>
      </c>
    </row>
    <row r="290" spans="1:8" s="46" customFormat="1" ht="35.1" customHeight="1">
      <c r="A290" s="52" t="s">
        <v>2153</v>
      </c>
      <c r="B290" s="27" t="s">
        <v>2154</v>
      </c>
      <c r="C290" s="59" t="s">
        <v>8</v>
      </c>
      <c r="D290" s="60">
        <v>100</v>
      </c>
      <c r="E290" s="67">
        <v>3.17</v>
      </c>
      <c r="F290" s="68">
        <v>2.2599999999999998</v>
      </c>
      <c r="G290" s="122"/>
      <c r="H290" s="68">
        <f t="shared" si="4"/>
        <v>0</v>
      </c>
    </row>
    <row r="291" spans="1:8" s="46" customFormat="1" ht="35.1" customHeight="1">
      <c r="A291" s="52" t="s">
        <v>2155</v>
      </c>
      <c r="B291" s="27" t="s">
        <v>2156</v>
      </c>
      <c r="C291" s="59" t="s">
        <v>8</v>
      </c>
      <c r="D291" s="60">
        <v>100</v>
      </c>
      <c r="E291" s="67">
        <v>3.17</v>
      </c>
      <c r="F291" s="68">
        <v>2.2599999999999998</v>
      </c>
      <c r="G291" s="122"/>
      <c r="H291" s="68">
        <f t="shared" si="4"/>
        <v>0</v>
      </c>
    </row>
    <row r="292" spans="1:8" s="46" customFormat="1" ht="35.1" customHeight="1">
      <c r="A292" s="54" t="s">
        <v>23</v>
      </c>
      <c r="B292" s="27" t="s">
        <v>2820</v>
      </c>
      <c r="C292" s="61" t="s">
        <v>490</v>
      </c>
      <c r="D292" s="61">
        <v>500</v>
      </c>
      <c r="E292" s="67">
        <v>3.27</v>
      </c>
      <c r="F292" s="68">
        <v>2.33</v>
      </c>
      <c r="G292" s="70"/>
      <c r="H292" s="68">
        <f t="shared" si="4"/>
        <v>0</v>
      </c>
    </row>
    <row r="293" spans="1:8" s="46" customFormat="1" ht="35.1" customHeight="1">
      <c r="A293" s="55" t="s">
        <v>153</v>
      </c>
      <c r="B293" s="26" t="s">
        <v>154</v>
      </c>
      <c r="C293" s="59" t="s">
        <v>8</v>
      </c>
      <c r="D293" s="62">
        <v>50</v>
      </c>
      <c r="E293" s="67">
        <v>7.44</v>
      </c>
      <c r="F293" s="68">
        <v>5.3</v>
      </c>
      <c r="G293" s="129"/>
      <c r="H293" s="68">
        <f t="shared" si="4"/>
        <v>0</v>
      </c>
    </row>
    <row r="294" spans="1:8" s="46" customFormat="1" ht="35.1" customHeight="1">
      <c r="A294" s="52" t="s">
        <v>155</v>
      </c>
      <c r="B294" s="27" t="s">
        <v>2823</v>
      </c>
      <c r="C294" s="59" t="s">
        <v>8</v>
      </c>
      <c r="D294" s="60">
        <v>50</v>
      </c>
      <c r="E294" s="67">
        <v>10.11</v>
      </c>
      <c r="F294" s="68">
        <v>7.2</v>
      </c>
      <c r="G294" s="122"/>
      <c r="H294" s="68">
        <f t="shared" si="4"/>
        <v>0</v>
      </c>
    </row>
    <row r="295" spans="1:8" s="46" customFormat="1" ht="35.1" customHeight="1">
      <c r="A295" s="52" t="s">
        <v>2157</v>
      </c>
      <c r="B295" s="27" t="s">
        <v>2824</v>
      </c>
      <c r="C295" s="59" t="s">
        <v>8</v>
      </c>
      <c r="D295" s="60">
        <v>50</v>
      </c>
      <c r="E295" s="67">
        <v>10.11</v>
      </c>
      <c r="F295" s="68">
        <v>7.2</v>
      </c>
      <c r="G295" s="122"/>
      <c r="H295" s="68">
        <f t="shared" si="4"/>
        <v>0</v>
      </c>
    </row>
    <row r="296" spans="1:8" s="46" customFormat="1" ht="35.1" customHeight="1">
      <c r="A296" s="52" t="s">
        <v>156</v>
      </c>
      <c r="B296" s="27" t="s">
        <v>2825</v>
      </c>
      <c r="C296" s="59" t="s">
        <v>8</v>
      </c>
      <c r="D296" s="60">
        <v>50</v>
      </c>
      <c r="E296" s="67">
        <v>10.11</v>
      </c>
      <c r="F296" s="68">
        <v>7.2</v>
      </c>
      <c r="G296" s="122"/>
      <c r="H296" s="68">
        <f t="shared" si="4"/>
        <v>0</v>
      </c>
    </row>
    <row r="297" spans="1:8" s="46" customFormat="1" ht="35.1" customHeight="1">
      <c r="A297" s="52" t="s">
        <v>164</v>
      </c>
      <c r="B297" s="27" t="s">
        <v>2826</v>
      </c>
      <c r="C297" s="59" t="s">
        <v>8</v>
      </c>
      <c r="D297" s="60">
        <v>50</v>
      </c>
      <c r="E297" s="67">
        <v>10.11</v>
      </c>
      <c r="F297" s="68">
        <v>7.2</v>
      </c>
      <c r="G297" s="122"/>
      <c r="H297" s="68">
        <f t="shared" si="4"/>
        <v>0</v>
      </c>
    </row>
    <row r="298" spans="1:8" s="46" customFormat="1" ht="35.1" customHeight="1">
      <c r="A298" s="52" t="s">
        <v>159</v>
      </c>
      <c r="B298" s="27" t="s">
        <v>3406</v>
      </c>
      <c r="C298" s="59" t="s">
        <v>8</v>
      </c>
      <c r="D298" s="60">
        <v>30</v>
      </c>
      <c r="E298" s="67">
        <v>7.88</v>
      </c>
      <c r="F298" s="68">
        <v>5.61</v>
      </c>
      <c r="G298" s="122"/>
      <c r="H298" s="68">
        <f t="shared" si="4"/>
        <v>0</v>
      </c>
    </row>
    <row r="299" spans="1:8" s="46" customFormat="1" ht="35.1" customHeight="1">
      <c r="A299" s="52" t="s">
        <v>157</v>
      </c>
      <c r="B299" s="27" t="s">
        <v>158</v>
      </c>
      <c r="C299" s="59" t="s">
        <v>8</v>
      </c>
      <c r="D299" s="60">
        <v>30</v>
      </c>
      <c r="E299" s="67">
        <v>7.88</v>
      </c>
      <c r="F299" s="68">
        <v>5.61</v>
      </c>
      <c r="G299" s="122"/>
      <c r="H299" s="68">
        <f t="shared" si="4"/>
        <v>0</v>
      </c>
    </row>
    <row r="300" spans="1:8" s="46" customFormat="1" ht="35.1" customHeight="1">
      <c r="A300" s="52" t="s">
        <v>162</v>
      </c>
      <c r="B300" s="27" t="s">
        <v>3407</v>
      </c>
      <c r="C300" s="59" t="s">
        <v>8</v>
      </c>
      <c r="D300" s="60">
        <v>30</v>
      </c>
      <c r="E300" s="67">
        <v>7.88</v>
      </c>
      <c r="F300" s="68">
        <v>5.61</v>
      </c>
      <c r="G300" s="122"/>
      <c r="H300" s="68">
        <f t="shared" si="4"/>
        <v>0</v>
      </c>
    </row>
    <row r="301" spans="1:8" s="46" customFormat="1" ht="35.1" customHeight="1">
      <c r="A301" s="52" t="s">
        <v>163</v>
      </c>
      <c r="B301" s="27" t="s">
        <v>3408</v>
      </c>
      <c r="C301" s="59" t="s">
        <v>8</v>
      </c>
      <c r="D301" s="60">
        <v>30</v>
      </c>
      <c r="E301" s="67">
        <v>7.88</v>
      </c>
      <c r="F301" s="68">
        <v>5.61</v>
      </c>
      <c r="G301" s="122"/>
      <c r="H301" s="68">
        <f t="shared" si="4"/>
        <v>0</v>
      </c>
    </row>
    <row r="302" spans="1:8" s="46" customFormat="1" ht="35.1" customHeight="1">
      <c r="A302" s="52" t="s">
        <v>160</v>
      </c>
      <c r="B302" s="27" t="s">
        <v>161</v>
      </c>
      <c r="C302" s="59" t="s">
        <v>8</v>
      </c>
      <c r="D302" s="60">
        <v>30</v>
      </c>
      <c r="E302" s="67">
        <v>7.6</v>
      </c>
      <c r="F302" s="68">
        <v>5.41</v>
      </c>
      <c r="G302" s="122"/>
      <c r="H302" s="68">
        <f t="shared" si="4"/>
        <v>0</v>
      </c>
    </row>
    <row r="303" spans="1:8" s="46" customFormat="1" ht="35.1" customHeight="1">
      <c r="A303" s="52" t="s">
        <v>165</v>
      </c>
      <c r="B303" s="27" t="s">
        <v>166</v>
      </c>
      <c r="C303" s="59" t="s">
        <v>8</v>
      </c>
      <c r="D303" s="60">
        <v>100</v>
      </c>
      <c r="E303" s="67">
        <v>3.37</v>
      </c>
      <c r="F303" s="68">
        <v>2.4</v>
      </c>
      <c r="G303" s="122"/>
      <c r="H303" s="68">
        <f t="shared" si="4"/>
        <v>0</v>
      </c>
    </row>
    <row r="304" spans="1:8" s="46" customFormat="1" ht="35.1" customHeight="1">
      <c r="A304" s="52" t="s">
        <v>2571</v>
      </c>
      <c r="B304" s="27" t="s">
        <v>2572</v>
      </c>
      <c r="C304" s="59" t="s">
        <v>8</v>
      </c>
      <c r="D304" s="60">
        <v>100</v>
      </c>
      <c r="E304" s="67">
        <v>3.37</v>
      </c>
      <c r="F304" s="68">
        <v>2.4</v>
      </c>
      <c r="G304" s="122"/>
      <c r="H304" s="68">
        <f t="shared" si="4"/>
        <v>0</v>
      </c>
    </row>
    <row r="305" spans="1:8" s="46" customFormat="1" ht="35.1" customHeight="1">
      <c r="A305" s="56" t="s">
        <v>2827</v>
      </c>
      <c r="B305" s="27" t="s">
        <v>3409</v>
      </c>
      <c r="C305" s="59" t="s">
        <v>490</v>
      </c>
      <c r="D305" s="60">
        <v>100</v>
      </c>
      <c r="E305" s="67">
        <v>3.44</v>
      </c>
      <c r="F305" s="68">
        <v>2.4</v>
      </c>
      <c r="G305" s="122"/>
      <c r="H305" s="68">
        <f t="shared" si="4"/>
        <v>0</v>
      </c>
    </row>
    <row r="306" spans="1:8" s="46" customFormat="1" ht="35.1" customHeight="1">
      <c r="A306" s="56" t="s">
        <v>2828</v>
      </c>
      <c r="B306" s="27" t="s">
        <v>3410</v>
      </c>
      <c r="C306" s="59" t="s">
        <v>490</v>
      </c>
      <c r="D306" s="60">
        <v>100</v>
      </c>
      <c r="E306" s="67">
        <v>3.44</v>
      </c>
      <c r="F306" s="68">
        <v>2.4</v>
      </c>
      <c r="G306" s="122"/>
      <c r="H306" s="68">
        <f t="shared" si="4"/>
        <v>0</v>
      </c>
    </row>
    <row r="307" spans="1:8" s="46" customFormat="1" ht="35.1" customHeight="1">
      <c r="A307" s="52" t="s">
        <v>2573</v>
      </c>
      <c r="B307" s="27" t="s">
        <v>3411</v>
      </c>
      <c r="C307" s="59" t="s">
        <v>8</v>
      </c>
      <c r="D307" s="60">
        <v>100</v>
      </c>
      <c r="E307" s="67">
        <v>3.37</v>
      </c>
      <c r="F307" s="68">
        <v>2.4</v>
      </c>
      <c r="G307" s="122"/>
      <c r="H307" s="68">
        <f t="shared" si="4"/>
        <v>0</v>
      </c>
    </row>
    <row r="308" spans="1:8" s="46" customFormat="1" ht="35.1" customHeight="1">
      <c r="A308" s="52" t="s">
        <v>2574</v>
      </c>
      <c r="B308" s="27" t="s">
        <v>3412</v>
      </c>
      <c r="C308" s="59" t="s">
        <v>8</v>
      </c>
      <c r="D308" s="60">
        <v>100</v>
      </c>
      <c r="E308" s="67">
        <v>3.37</v>
      </c>
      <c r="F308" s="68">
        <v>2.4</v>
      </c>
      <c r="G308" s="122"/>
      <c r="H308" s="68">
        <f t="shared" si="4"/>
        <v>0</v>
      </c>
    </row>
    <row r="309" spans="1:8" s="46" customFormat="1" ht="35.1" customHeight="1">
      <c r="A309" s="52" t="s">
        <v>2575</v>
      </c>
      <c r="B309" s="27" t="s">
        <v>3413</v>
      </c>
      <c r="C309" s="59" t="s">
        <v>8</v>
      </c>
      <c r="D309" s="60">
        <v>100</v>
      </c>
      <c r="E309" s="67">
        <v>3.37</v>
      </c>
      <c r="F309" s="68">
        <v>2.4</v>
      </c>
      <c r="G309" s="122"/>
      <c r="H309" s="68">
        <f t="shared" si="4"/>
        <v>0</v>
      </c>
    </row>
    <row r="310" spans="1:8" s="46" customFormat="1" ht="35.1" customHeight="1">
      <c r="A310" s="56" t="s">
        <v>3209</v>
      </c>
      <c r="B310" s="27" t="s">
        <v>3210</v>
      </c>
      <c r="C310" s="59" t="s">
        <v>3414</v>
      </c>
      <c r="D310" s="60">
        <v>200</v>
      </c>
      <c r="E310" s="67">
        <v>3.72</v>
      </c>
      <c r="F310" s="68">
        <v>2.65</v>
      </c>
      <c r="G310" s="122"/>
      <c r="H310" s="68">
        <f t="shared" si="4"/>
        <v>0</v>
      </c>
    </row>
    <row r="311" spans="1:8" s="46" customFormat="1" ht="35.1" customHeight="1">
      <c r="A311" s="56" t="s">
        <v>3211</v>
      </c>
      <c r="B311" s="27" t="s">
        <v>3212</v>
      </c>
      <c r="C311" s="59" t="s">
        <v>3414</v>
      </c>
      <c r="D311" s="60">
        <v>200</v>
      </c>
      <c r="E311" s="67">
        <v>3.72</v>
      </c>
      <c r="F311" s="68">
        <v>2.65</v>
      </c>
      <c r="G311" s="122"/>
      <c r="H311" s="68">
        <f t="shared" si="4"/>
        <v>0</v>
      </c>
    </row>
    <row r="312" spans="1:8" s="46" customFormat="1" ht="35.1" customHeight="1">
      <c r="A312" s="56" t="s">
        <v>3213</v>
      </c>
      <c r="B312" s="27" t="s">
        <v>3214</v>
      </c>
      <c r="C312" s="59" t="s">
        <v>3414</v>
      </c>
      <c r="D312" s="60">
        <v>300</v>
      </c>
      <c r="E312" s="67">
        <v>3.72</v>
      </c>
      <c r="F312" s="68">
        <v>2.65</v>
      </c>
      <c r="G312" s="122"/>
      <c r="H312" s="68">
        <f t="shared" si="4"/>
        <v>0</v>
      </c>
    </row>
    <row r="313" spans="1:8" s="46" customFormat="1" ht="35.1" customHeight="1">
      <c r="A313" s="56" t="s">
        <v>3215</v>
      </c>
      <c r="B313" s="27" t="s">
        <v>3216</v>
      </c>
      <c r="C313" s="59" t="s">
        <v>3414</v>
      </c>
      <c r="D313" s="60">
        <v>300</v>
      </c>
      <c r="E313" s="67">
        <v>3.72</v>
      </c>
      <c r="F313" s="68">
        <v>2.65</v>
      </c>
      <c r="G313" s="122"/>
      <c r="H313" s="68">
        <f t="shared" si="4"/>
        <v>0</v>
      </c>
    </row>
    <row r="314" spans="1:8" s="46" customFormat="1" ht="35.1" customHeight="1">
      <c r="A314" s="56" t="s">
        <v>3217</v>
      </c>
      <c r="B314" s="27" t="s">
        <v>3218</v>
      </c>
      <c r="C314" s="59" t="s">
        <v>3312</v>
      </c>
      <c r="D314" s="60">
        <v>200</v>
      </c>
      <c r="E314" s="67">
        <v>3.72</v>
      </c>
      <c r="F314" s="68">
        <v>2.65</v>
      </c>
      <c r="G314" s="122"/>
      <c r="H314" s="68">
        <f t="shared" si="4"/>
        <v>0</v>
      </c>
    </row>
    <row r="315" spans="1:8" s="46" customFormat="1" ht="35.1" customHeight="1">
      <c r="A315" s="56" t="s">
        <v>3219</v>
      </c>
      <c r="B315" s="27" t="s">
        <v>3220</v>
      </c>
      <c r="C315" s="59" t="s">
        <v>3312</v>
      </c>
      <c r="D315" s="60">
        <v>200</v>
      </c>
      <c r="E315" s="67">
        <v>3.72</v>
      </c>
      <c r="F315" s="68">
        <v>2.65</v>
      </c>
      <c r="G315" s="122"/>
      <c r="H315" s="68">
        <f t="shared" si="4"/>
        <v>0</v>
      </c>
    </row>
    <row r="316" spans="1:8" s="46" customFormat="1" ht="35.1" customHeight="1">
      <c r="A316" s="56" t="s">
        <v>3221</v>
      </c>
      <c r="B316" s="27" t="s">
        <v>3222</v>
      </c>
      <c r="C316" s="59" t="s">
        <v>3312</v>
      </c>
      <c r="D316" s="60">
        <v>200</v>
      </c>
      <c r="E316" s="67">
        <v>3.72</v>
      </c>
      <c r="F316" s="68">
        <v>2.65</v>
      </c>
      <c r="G316" s="122"/>
      <c r="H316" s="68">
        <f t="shared" si="4"/>
        <v>0</v>
      </c>
    </row>
    <row r="317" spans="1:8" s="46" customFormat="1" ht="35.1" customHeight="1">
      <c r="A317" s="56" t="s">
        <v>3223</v>
      </c>
      <c r="B317" s="27" t="s">
        <v>3224</v>
      </c>
      <c r="C317" s="59" t="s">
        <v>3312</v>
      </c>
      <c r="D317" s="60">
        <v>300</v>
      </c>
      <c r="E317" s="67">
        <v>3.72</v>
      </c>
      <c r="F317" s="68">
        <v>2.65</v>
      </c>
      <c r="G317" s="122"/>
      <c r="H317" s="68">
        <f t="shared" si="4"/>
        <v>0</v>
      </c>
    </row>
    <row r="318" spans="1:8" s="46" customFormat="1" ht="35.1" customHeight="1">
      <c r="A318" s="56" t="s">
        <v>3225</v>
      </c>
      <c r="B318" s="27" t="s">
        <v>3226</v>
      </c>
      <c r="C318" s="59" t="s">
        <v>3312</v>
      </c>
      <c r="D318" s="60">
        <v>200</v>
      </c>
      <c r="E318" s="67">
        <v>3.72</v>
      </c>
      <c r="F318" s="68">
        <v>2.65</v>
      </c>
      <c r="G318" s="122"/>
      <c r="H318" s="68">
        <f t="shared" si="4"/>
        <v>0</v>
      </c>
    </row>
    <row r="319" spans="1:8" s="46" customFormat="1" ht="35.1" customHeight="1">
      <c r="A319" s="56" t="s">
        <v>3227</v>
      </c>
      <c r="B319" s="27" t="s">
        <v>3228</v>
      </c>
      <c r="C319" s="59" t="s">
        <v>3312</v>
      </c>
      <c r="D319" s="60">
        <v>300</v>
      </c>
      <c r="E319" s="67">
        <v>3.72</v>
      </c>
      <c r="F319" s="68">
        <v>2.65</v>
      </c>
      <c r="G319" s="122"/>
      <c r="H319" s="68">
        <f t="shared" si="4"/>
        <v>0</v>
      </c>
    </row>
    <row r="320" spans="1:8" s="46" customFormat="1" ht="35.1" customHeight="1">
      <c r="A320" s="56" t="s">
        <v>3229</v>
      </c>
      <c r="B320" s="27" t="s">
        <v>3230</v>
      </c>
      <c r="C320" s="59" t="s">
        <v>3312</v>
      </c>
      <c r="D320" s="60">
        <v>200</v>
      </c>
      <c r="E320" s="67">
        <v>3.72</v>
      </c>
      <c r="F320" s="68">
        <v>2.65</v>
      </c>
      <c r="G320" s="122"/>
      <c r="H320" s="68">
        <f t="shared" si="4"/>
        <v>0</v>
      </c>
    </row>
    <row r="321" spans="1:8" s="46" customFormat="1" ht="35.1" customHeight="1">
      <c r="A321" s="56" t="s">
        <v>3231</v>
      </c>
      <c r="B321" s="27" t="s">
        <v>3232</v>
      </c>
      <c r="C321" s="59" t="s">
        <v>3414</v>
      </c>
      <c r="D321" s="60">
        <v>200</v>
      </c>
      <c r="E321" s="67">
        <v>3.72</v>
      </c>
      <c r="F321" s="68">
        <v>2.65</v>
      </c>
      <c r="G321" s="122"/>
      <c r="H321" s="68">
        <f t="shared" si="4"/>
        <v>0</v>
      </c>
    </row>
    <row r="322" spans="1:8" s="46" customFormat="1" ht="35.1" customHeight="1">
      <c r="A322" s="56" t="s">
        <v>3233</v>
      </c>
      <c r="B322" s="27" t="s">
        <v>3234</v>
      </c>
      <c r="C322" s="59" t="s">
        <v>3414</v>
      </c>
      <c r="D322" s="60">
        <v>200</v>
      </c>
      <c r="E322" s="67">
        <v>3.72</v>
      </c>
      <c r="F322" s="68">
        <v>2.65</v>
      </c>
      <c r="G322" s="122"/>
      <c r="H322" s="68">
        <f t="shared" si="4"/>
        <v>0</v>
      </c>
    </row>
    <row r="323" spans="1:8" s="46" customFormat="1" ht="35.1" customHeight="1">
      <c r="A323" s="56" t="s">
        <v>3235</v>
      </c>
      <c r="B323" s="27" t="s">
        <v>3236</v>
      </c>
      <c r="C323" s="59" t="s">
        <v>3414</v>
      </c>
      <c r="D323" s="60">
        <v>200</v>
      </c>
      <c r="E323" s="67">
        <v>3.72</v>
      </c>
      <c r="F323" s="68">
        <v>2.65</v>
      </c>
      <c r="G323" s="122"/>
      <c r="H323" s="68">
        <f t="shared" si="4"/>
        <v>0</v>
      </c>
    </row>
    <row r="324" spans="1:8" s="46" customFormat="1" ht="35.1" customHeight="1">
      <c r="A324" s="56" t="s">
        <v>2308</v>
      </c>
      <c r="B324" s="27" t="s">
        <v>2309</v>
      </c>
      <c r="C324" s="59" t="s">
        <v>490</v>
      </c>
      <c r="D324" s="60">
        <v>200</v>
      </c>
      <c r="E324" s="67">
        <v>2.15</v>
      </c>
      <c r="F324" s="68">
        <v>1.53</v>
      </c>
      <c r="G324" s="122"/>
      <c r="H324" s="68">
        <f t="shared" si="4"/>
        <v>0</v>
      </c>
    </row>
    <row r="325" spans="1:8" s="46" customFormat="1" ht="35.1" customHeight="1">
      <c r="A325" s="52" t="s">
        <v>2158</v>
      </c>
      <c r="B325" s="27" t="s">
        <v>2829</v>
      </c>
      <c r="C325" s="59" t="s">
        <v>490</v>
      </c>
      <c r="D325" s="60">
        <v>200</v>
      </c>
      <c r="E325" s="67">
        <v>1.94</v>
      </c>
      <c r="F325" s="68">
        <v>1.38</v>
      </c>
      <c r="G325" s="122"/>
      <c r="H325" s="68">
        <f t="shared" si="4"/>
        <v>0</v>
      </c>
    </row>
    <row r="326" spans="1:8" s="46" customFormat="1" ht="35.1" customHeight="1">
      <c r="A326" s="52" t="s">
        <v>2159</v>
      </c>
      <c r="B326" s="27" t="s">
        <v>2830</v>
      </c>
      <c r="C326" s="59" t="s">
        <v>490</v>
      </c>
      <c r="D326" s="60">
        <v>200</v>
      </c>
      <c r="E326" s="67">
        <v>1.94</v>
      </c>
      <c r="F326" s="68">
        <v>1.38</v>
      </c>
      <c r="G326" s="122"/>
      <c r="H326" s="68">
        <f t="shared" si="4"/>
        <v>0</v>
      </c>
    </row>
    <row r="327" spans="1:8" s="46" customFormat="1" ht="35.1" customHeight="1">
      <c r="A327" s="52" t="s">
        <v>2160</v>
      </c>
      <c r="B327" s="27" t="s">
        <v>2831</v>
      </c>
      <c r="C327" s="59" t="s">
        <v>490</v>
      </c>
      <c r="D327" s="60">
        <v>200</v>
      </c>
      <c r="E327" s="67">
        <v>1.94</v>
      </c>
      <c r="F327" s="68">
        <v>1.38</v>
      </c>
      <c r="G327" s="122"/>
      <c r="H327" s="68">
        <f t="shared" si="4"/>
        <v>0</v>
      </c>
    </row>
    <row r="328" spans="1:8" s="46" customFormat="1" ht="35.1" customHeight="1">
      <c r="A328" s="52" t="s">
        <v>2161</v>
      </c>
      <c r="B328" s="27" t="s">
        <v>2832</v>
      </c>
      <c r="C328" s="59" t="s">
        <v>490</v>
      </c>
      <c r="D328" s="60">
        <v>200</v>
      </c>
      <c r="E328" s="67">
        <v>1.94</v>
      </c>
      <c r="F328" s="68">
        <v>1.38</v>
      </c>
      <c r="G328" s="122"/>
      <c r="H328" s="68">
        <f t="shared" si="4"/>
        <v>0</v>
      </c>
    </row>
    <row r="329" spans="1:8" s="46" customFormat="1" ht="35.1" customHeight="1">
      <c r="A329" s="53" t="s">
        <v>3847</v>
      </c>
      <c r="B329" s="50" t="s">
        <v>3848</v>
      </c>
      <c r="C329" s="59" t="s">
        <v>490</v>
      </c>
      <c r="D329" s="60">
        <v>200</v>
      </c>
      <c r="E329" s="67">
        <v>1.68</v>
      </c>
      <c r="F329" s="68">
        <v>1.38</v>
      </c>
      <c r="G329" s="122"/>
      <c r="H329" s="68">
        <f t="shared" si="4"/>
        <v>0</v>
      </c>
    </row>
    <row r="330" spans="1:8" s="46" customFormat="1" ht="35.1" customHeight="1">
      <c r="A330" s="56" t="s">
        <v>2310</v>
      </c>
      <c r="B330" s="27" t="s">
        <v>2311</v>
      </c>
      <c r="C330" s="59" t="s">
        <v>490</v>
      </c>
      <c r="D330" s="60">
        <v>200</v>
      </c>
      <c r="E330" s="67">
        <v>2.15</v>
      </c>
      <c r="F330" s="68">
        <v>1.53</v>
      </c>
      <c r="G330" s="122"/>
      <c r="H330" s="68">
        <f t="shared" si="4"/>
        <v>0</v>
      </c>
    </row>
    <row r="331" spans="1:8" s="46" customFormat="1" ht="35.1" customHeight="1">
      <c r="A331" s="56" t="s">
        <v>2312</v>
      </c>
      <c r="B331" s="27" t="s">
        <v>2313</v>
      </c>
      <c r="C331" s="59" t="s">
        <v>490</v>
      </c>
      <c r="D331" s="60">
        <v>200</v>
      </c>
      <c r="E331" s="67">
        <v>2.15</v>
      </c>
      <c r="F331" s="68">
        <v>1.53</v>
      </c>
      <c r="G331" s="122"/>
      <c r="H331" s="68">
        <f t="shared" si="4"/>
        <v>0</v>
      </c>
    </row>
    <row r="332" spans="1:8" s="46" customFormat="1" ht="35.1" customHeight="1">
      <c r="A332" s="53" t="s">
        <v>3849</v>
      </c>
      <c r="B332" s="50" t="s">
        <v>3850</v>
      </c>
      <c r="C332" s="59" t="s">
        <v>490</v>
      </c>
      <c r="D332" s="60">
        <v>200</v>
      </c>
      <c r="E332" s="67">
        <v>1.68</v>
      </c>
      <c r="F332" s="68">
        <v>1.38</v>
      </c>
      <c r="G332" s="122"/>
      <c r="H332" s="68">
        <f t="shared" si="4"/>
        <v>0</v>
      </c>
    </row>
    <row r="333" spans="1:8" s="46" customFormat="1" ht="35.1" customHeight="1">
      <c r="A333" s="123" t="s">
        <v>2314</v>
      </c>
      <c r="B333" s="27" t="s">
        <v>2833</v>
      </c>
      <c r="C333" s="59" t="s">
        <v>8</v>
      </c>
      <c r="D333" s="60">
        <v>40</v>
      </c>
      <c r="E333" s="67">
        <v>14.03</v>
      </c>
      <c r="F333" s="68">
        <v>11.5</v>
      </c>
      <c r="G333" s="122"/>
      <c r="H333" s="68">
        <f t="shared" si="4"/>
        <v>0</v>
      </c>
    </row>
    <row r="334" spans="1:8" s="46" customFormat="1" ht="35.1" customHeight="1">
      <c r="A334" s="56" t="s">
        <v>2834</v>
      </c>
      <c r="B334" s="27" t="s">
        <v>2833</v>
      </c>
      <c r="C334" s="59" t="s">
        <v>8</v>
      </c>
      <c r="D334" s="60">
        <v>40</v>
      </c>
      <c r="E334" s="67">
        <v>16.149999999999999</v>
      </c>
      <c r="F334" s="68">
        <v>11.5</v>
      </c>
      <c r="G334" s="122"/>
      <c r="H334" s="68">
        <f t="shared" ref="H334:H397" si="5">F334*G334</f>
        <v>0</v>
      </c>
    </row>
    <row r="335" spans="1:8" s="46" customFormat="1" ht="35.1" customHeight="1">
      <c r="A335" s="123" t="s">
        <v>2315</v>
      </c>
      <c r="B335" s="27" t="s">
        <v>2836</v>
      </c>
      <c r="C335" s="59" t="s">
        <v>8</v>
      </c>
      <c r="D335" s="60">
        <v>40</v>
      </c>
      <c r="E335" s="67">
        <v>14.03</v>
      </c>
      <c r="F335" s="68">
        <v>11.5</v>
      </c>
      <c r="G335" s="122"/>
      <c r="H335" s="68">
        <f t="shared" si="5"/>
        <v>0</v>
      </c>
    </row>
    <row r="336" spans="1:8" s="46" customFormat="1" ht="35.1" customHeight="1">
      <c r="A336" s="56" t="s">
        <v>2835</v>
      </c>
      <c r="B336" s="27" t="s">
        <v>2836</v>
      </c>
      <c r="C336" s="59" t="s">
        <v>8</v>
      </c>
      <c r="D336" s="60">
        <v>20</v>
      </c>
      <c r="E336" s="67">
        <v>16.149999999999999</v>
      </c>
      <c r="F336" s="68">
        <v>11.5</v>
      </c>
      <c r="G336" s="122"/>
      <c r="H336" s="68">
        <f t="shared" si="5"/>
        <v>0</v>
      </c>
    </row>
    <row r="337" spans="1:8" s="46" customFormat="1" ht="35.1" customHeight="1">
      <c r="A337" s="56" t="s">
        <v>2837</v>
      </c>
      <c r="B337" s="27" t="s">
        <v>2838</v>
      </c>
      <c r="C337" s="59" t="s">
        <v>8</v>
      </c>
      <c r="D337" s="60">
        <v>40</v>
      </c>
      <c r="E337" s="67">
        <v>16.149999999999999</v>
      </c>
      <c r="F337" s="68">
        <v>11.5</v>
      </c>
      <c r="G337" s="122"/>
      <c r="H337" s="68">
        <f t="shared" si="5"/>
        <v>0</v>
      </c>
    </row>
    <row r="338" spans="1:8" s="46" customFormat="1" ht="35.1" customHeight="1">
      <c r="A338" s="123" t="s">
        <v>1658</v>
      </c>
      <c r="B338" s="27" t="s">
        <v>3415</v>
      </c>
      <c r="C338" s="59" t="s">
        <v>8</v>
      </c>
      <c r="D338" s="60">
        <v>40</v>
      </c>
      <c r="E338" s="67">
        <v>14.74</v>
      </c>
      <c r="F338" s="68">
        <v>11.5</v>
      </c>
      <c r="G338" s="70"/>
      <c r="H338" s="68">
        <f t="shared" si="5"/>
        <v>0</v>
      </c>
    </row>
    <row r="339" spans="1:8" s="46" customFormat="1" ht="35.1" customHeight="1">
      <c r="A339" s="123" t="s">
        <v>2316</v>
      </c>
      <c r="B339" s="27" t="s">
        <v>2840</v>
      </c>
      <c r="C339" s="59" t="s">
        <v>8</v>
      </c>
      <c r="D339" s="60">
        <v>40</v>
      </c>
      <c r="E339" s="67">
        <v>14.03</v>
      </c>
      <c r="F339" s="68">
        <v>11.5</v>
      </c>
      <c r="G339" s="122"/>
      <c r="H339" s="68">
        <f t="shared" si="5"/>
        <v>0</v>
      </c>
    </row>
    <row r="340" spans="1:8" s="46" customFormat="1" ht="35.1" customHeight="1">
      <c r="A340" s="56" t="s">
        <v>2839</v>
      </c>
      <c r="B340" s="27" t="s">
        <v>2840</v>
      </c>
      <c r="C340" s="59" t="s">
        <v>8</v>
      </c>
      <c r="D340" s="60">
        <v>20</v>
      </c>
      <c r="E340" s="67">
        <v>16.149999999999999</v>
      </c>
      <c r="F340" s="68">
        <v>11.5</v>
      </c>
      <c r="G340" s="122"/>
      <c r="H340" s="68">
        <f t="shared" si="5"/>
        <v>0</v>
      </c>
    </row>
    <row r="341" spans="1:8" s="46" customFormat="1" ht="35.1" customHeight="1">
      <c r="A341" s="52" t="s">
        <v>2162</v>
      </c>
      <c r="B341" s="27" t="s">
        <v>2841</v>
      </c>
      <c r="C341" s="59" t="s">
        <v>8</v>
      </c>
      <c r="D341" s="60">
        <v>100</v>
      </c>
      <c r="E341" s="67">
        <v>6.95</v>
      </c>
      <c r="F341" s="68">
        <v>4.95</v>
      </c>
      <c r="G341" s="122"/>
      <c r="H341" s="68">
        <f t="shared" si="5"/>
        <v>0</v>
      </c>
    </row>
    <row r="342" spans="1:8" s="46" customFormat="1" ht="35.1" customHeight="1">
      <c r="A342" s="151" t="s">
        <v>1851</v>
      </c>
      <c r="B342" s="152" t="s">
        <v>1852</v>
      </c>
      <c r="C342" s="59" t="s">
        <v>8</v>
      </c>
      <c r="D342" s="153"/>
      <c r="E342" s="67">
        <v>4.18</v>
      </c>
      <c r="F342" s="68">
        <v>2.98</v>
      </c>
      <c r="G342" s="129"/>
      <c r="H342" s="68">
        <f t="shared" si="5"/>
        <v>0</v>
      </c>
    </row>
    <row r="343" spans="1:8" s="46" customFormat="1" ht="35.1" customHeight="1">
      <c r="A343" s="134" t="s">
        <v>169</v>
      </c>
      <c r="B343" s="27" t="s">
        <v>2842</v>
      </c>
      <c r="C343" s="59" t="s">
        <v>8</v>
      </c>
      <c r="D343" s="63">
        <v>50</v>
      </c>
      <c r="E343" s="67">
        <v>5.97</v>
      </c>
      <c r="F343" s="68">
        <v>4.25</v>
      </c>
      <c r="G343" s="132"/>
      <c r="H343" s="68">
        <f t="shared" si="5"/>
        <v>0</v>
      </c>
    </row>
    <row r="344" spans="1:8" s="46" customFormat="1" ht="35.1" customHeight="1">
      <c r="A344" s="124" t="s">
        <v>2317</v>
      </c>
      <c r="B344" s="27" t="s">
        <v>2318</v>
      </c>
      <c r="C344" s="59" t="s">
        <v>8</v>
      </c>
      <c r="D344" s="60">
        <v>100</v>
      </c>
      <c r="E344" s="67">
        <v>4.49</v>
      </c>
      <c r="F344" s="68">
        <v>3.2</v>
      </c>
      <c r="G344" s="122"/>
      <c r="H344" s="68">
        <f t="shared" si="5"/>
        <v>0</v>
      </c>
    </row>
    <row r="345" spans="1:8" s="46" customFormat="1" ht="35.1" customHeight="1">
      <c r="A345" s="124" t="s">
        <v>1659</v>
      </c>
      <c r="B345" s="27" t="s">
        <v>2843</v>
      </c>
      <c r="C345" s="59" t="s">
        <v>8</v>
      </c>
      <c r="D345" s="60">
        <v>100</v>
      </c>
      <c r="E345" s="67">
        <v>4.49</v>
      </c>
      <c r="F345" s="68">
        <v>3.2</v>
      </c>
      <c r="G345" s="70"/>
      <c r="H345" s="68">
        <f t="shared" si="5"/>
        <v>0</v>
      </c>
    </row>
    <row r="346" spans="1:8" s="46" customFormat="1" ht="35.1" customHeight="1">
      <c r="A346" s="124" t="s">
        <v>1660</v>
      </c>
      <c r="B346" s="27" t="s">
        <v>2844</v>
      </c>
      <c r="C346" s="59" t="s">
        <v>8</v>
      </c>
      <c r="D346" s="60">
        <v>100</v>
      </c>
      <c r="E346" s="67">
        <v>4.49</v>
      </c>
      <c r="F346" s="68">
        <v>3.2</v>
      </c>
      <c r="G346" s="141"/>
      <c r="H346" s="68">
        <f t="shared" si="5"/>
        <v>0</v>
      </c>
    </row>
    <row r="347" spans="1:8" s="46" customFormat="1" ht="35.1" customHeight="1">
      <c r="A347" s="124" t="s">
        <v>1661</v>
      </c>
      <c r="B347" s="27" t="s">
        <v>2845</v>
      </c>
      <c r="C347" s="59" t="s">
        <v>8</v>
      </c>
      <c r="D347" s="60">
        <v>100</v>
      </c>
      <c r="E347" s="67">
        <v>4.49</v>
      </c>
      <c r="F347" s="68">
        <v>3.2</v>
      </c>
      <c r="G347" s="141"/>
      <c r="H347" s="68">
        <f t="shared" si="5"/>
        <v>0</v>
      </c>
    </row>
    <row r="348" spans="1:8" s="46" customFormat="1" ht="35.1" customHeight="1">
      <c r="A348" s="124" t="s">
        <v>1662</v>
      </c>
      <c r="B348" s="27" t="s">
        <v>2846</v>
      </c>
      <c r="C348" s="59" t="s">
        <v>8</v>
      </c>
      <c r="D348" s="60">
        <v>100</v>
      </c>
      <c r="E348" s="67">
        <v>4.49</v>
      </c>
      <c r="F348" s="68">
        <v>3.2</v>
      </c>
      <c r="G348" s="141"/>
      <c r="H348" s="68">
        <f t="shared" si="5"/>
        <v>0</v>
      </c>
    </row>
    <row r="349" spans="1:8" s="46" customFormat="1" ht="35.1" customHeight="1">
      <c r="A349" s="126" t="s">
        <v>1858</v>
      </c>
      <c r="B349" s="27" t="s">
        <v>2847</v>
      </c>
      <c r="C349" s="59" t="s">
        <v>8</v>
      </c>
      <c r="D349" s="60">
        <v>100</v>
      </c>
      <c r="E349" s="67">
        <v>7.3</v>
      </c>
      <c r="F349" s="68">
        <v>5.2</v>
      </c>
      <c r="G349" s="133"/>
      <c r="H349" s="68">
        <f t="shared" si="5"/>
        <v>0</v>
      </c>
    </row>
    <row r="350" spans="1:8" s="46" customFormat="1" ht="35.1" customHeight="1">
      <c r="A350" s="126" t="s">
        <v>1859</v>
      </c>
      <c r="B350" s="27" t="s">
        <v>2848</v>
      </c>
      <c r="C350" s="59" t="s">
        <v>8</v>
      </c>
      <c r="D350" s="60">
        <v>100</v>
      </c>
      <c r="E350" s="67">
        <v>7.3</v>
      </c>
      <c r="F350" s="68">
        <v>5.2</v>
      </c>
      <c r="G350" s="133"/>
      <c r="H350" s="68">
        <f t="shared" si="5"/>
        <v>0</v>
      </c>
    </row>
    <row r="351" spans="1:8" s="46" customFormat="1" ht="35.1" customHeight="1">
      <c r="A351" s="126" t="s">
        <v>1860</v>
      </c>
      <c r="B351" s="27" t="s">
        <v>2849</v>
      </c>
      <c r="C351" s="59" t="s">
        <v>8</v>
      </c>
      <c r="D351" s="60">
        <v>100</v>
      </c>
      <c r="E351" s="67">
        <v>7.3</v>
      </c>
      <c r="F351" s="68">
        <v>5.2</v>
      </c>
      <c r="G351" s="122"/>
      <c r="H351" s="68">
        <f t="shared" si="5"/>
        <v>0</v>
      </c>
    </row>
    <row r="352" spans="1:8" s="46" customFormat="1" ht="35.1" customHeight="1">
      <c r="A352" s="126" t="s">
        <v>1861</v>
      </c>
      <c r="B352" s="27" t="s">
        <v>2850</v>
      </c>
      <c r="C352" s="59" t="s">
        <v>8</v>
      </c>
      <c r="D352" s="60">
        <v>100</v>
      </c>
      <c r="E352" s="67">
        <v>7.3</v>
      </c>
      <c r="F352" s="68">
        <v>5.2</v>
      </c>
      <c r="G352" s="122"/>
      <c r="H352" s="68">
        <f t="shared" si="5"/>
        <v>0</v>
      </c>
    </row>
    <row r="353" spans="1:8" s="46" customFormat="1" ht="35.1" customHeight="1">
      <c r="A353" s="126" t="s">
        <v>1663</v>
      </c>
      <c r="B353" s="27" t="s">
        <v>2851</v>
      </c>
      <c r="C353" s="59" t="s">
        <v>8</v>
      </c>
      <c r="D353" s="60">
        <v>100</v>
      </c>
      <c r="E353" s="67">
        <v>7.3</v>
      </c>
      <c r="F353" s="68">
        <v>5.2</v>
      </c>
      <c r="G353" s="122"/>
      <c r="H353" s="68">
        <f t="shared" si="5"/>
        <v>0</v>
      </c>
    </row>
    <row r="354" spans="1:8" s="46" customFormat="1" ht="35.1" customHeight="1">
      <c r="A354" s="124" t="s">
        <v>1664</v>
      </c>
      <c r="B354" s="27" t="s">
        <v>2852</v>
      </c>
      <c r="C354" s="59" t="s">
        <v>8</v>
      </c>
      <c r="D354" s="60">
        <v>100</v>
      </c>
      <c r="E354" s="67">
        <v>7.02</v>
      </c>
      <c r="F354" s="68">
        <v>5</v>
      </c>
      <c r="G354" s="70"/>
      <c r="H354" s="68">
        <f t="shared" si="5"/>
        <v>0</v>
      </c>
    </row>
    <row r="355" spans="1:8" s="46" customFormat="1" ht="35.1" customHeight="1">
      <c r="A355" s="124" t="s">
        <v>1665</v>
      </c>
      <c r="B355" s="27" t="s">
        <v>2853</v>
      </c>
      <c r="C355" s="59" t="s">
        <v>8</v>
      </c>
      <c r="D355" s="60">
        <v>100</v>
      </c>
      <c r="E355" s="67">
        <v>7.02</v>
      </c>
      <c r="F355" s="68">
        <v>5</v>
      </c>
      <c r="G355" s="70"/>
      <c r="H355" s="68">
        <f t="shared" si="5"/>
        <v>0</v>
      </c>
    </row>
    <row r="356" spans="1:8" s="46" customFormat="1" ht="35.1" customHeight="1">
      <c r="A356" s="124" t="s">
        <v>1666</v>
      </c>
      <c r="B356" s="27" t="s">
        <v>2854</v>
      </c>
      <c r="C356" s="59" t="s">
        <v>8</v>
      </c>
      <c r="D356" s="60">
        <v>100</v>
      </c>
      <c r="E356" s="67">
        <v>7.02</v>
      </c>
      <c r="F356" s="68">
        <v>5</v>
      </c>
      <c r="G356" s="70"/>
      <c r="H356" s="68">
        <f t="shared" si="5"/>
        <v>0</v>
      </c>
    </row>
    <row r="357" spans="1:8" s="46" customFormat="1" ht="35.1" customHeight="1">
      <c r="A357" s="124" t="s">
        <v>1667</v>
      </c>
      <c r="B357" s="27" t="s">
        <v>2855</v>
      </c>
      <c r="C357" s="59" t="s">
        <v>8</v>
      </c>
      <c r="D357" s="60">
        <v>100</v>
      </c>
      <c r="E357" s="67">
        <v>7.02</v>
      </c>
      <c r="F357" s="68">
        <v>5</v>
      </c>
      <c r="G357" s="70"/>
      <c r="H357" s="68">
        <f t="shared" si="5"/>
        <v>0</v>
      </c>
    </row>
    <row r="358" spans="1:8" s="46" customFormat="1" ht="35.1" customHeight="1">
      <c r="A358" s="131" t="s">
        <v>167</v>
      </c>
      <c r="B358" s="27" t="s">
        <v>2856</v>
      </c>
      <c r="C358" s="59" t="s">
        <v>8</v>
      </c>
      <c r="D358" s="63">
        <v>50</v>
      </c>
      <c r="E358" s="67">
        <v>5.97</v>
      </c>
      <c r="F358" s="68">
        <v>4.25</v>
      </c>
      <c r="G358" s="132"/>
      <c r="H358" s="68">
        <f t="shared" si="5"/>
        <v>0</v>
      </c>
    </row>
    <row r="359" spans="1:8" s="46" customFormat="1" ht="35.1" customHeight="1">
      <c r="A359" s="134" t="s">
        <v>168</v>
      </c>
      <c r="B359" s="27" t="s">
        <v>2857</v>
      </c>
      <c r="C359" s="59" t="s">
        <v>8</v>
      </c>
      <c r="D359" s="63">
        <v>50</v>
      </c>
      <c r="E359" s="67">
        <v>5.97</v>
      </c>
      <c r="F359" s="68">
        <v>4.25</v>
      </c>
      <c r="G359" s="132"/>
      <c r="H359" s="68">
        <f t="shared" si="5"/>
        <v>0</v>
      </c>
    </row>
    <row r="360" spans="1:8" s="46" customFormat="1" ht="35.1" customHeight="1">
      <c r="A360" s="134" t="s">
        <v>170</v>
      </c>
      <c r="B360" s="27" t="s">
        <v>2858</v>
      </c>
      <c r="C360" s="59" t="s">
        <v>8</v>
      </c>
      <c r="D360" s="63">
        <v>50</v>
      </c>
      <c r="E360" s="67">
        <v>5.97</v>
      </c>
      <c r="F360" s="68">
        <v>4.25</v>
      </c>
      <c r="G360" s="132"/>
      <c r="H360" s="68">
        <f t="shared" si="5"/>
        <v>0</v>
      </c>
    </row>
    <row r="361" spans="1:8" s="46" customFormat="1" ht="35.1" customHeight="1">
      <c r="A361" s="123" t="s">
        <v>2319</v>
      </c>
      <c r="B361" s="27" t="s">
        <v>2859</v>
      </c>
      <c r="C361" s="59" t="s">
        <v>3312</v>
      </c>
      <c r="D361" s="60">
        <v>200</v>
      </c>
      <c r="E361" s="67">
        <v>1.83</v>
      </c>
      <c r="F361" s="68">
        <v>1.3</v>
      </c>
      <c r="G361" s="122"/>
      <c r="H361" s="68">
        <f t="shared" si="5"/>
        <v>0</v>
      </c>
    </row>
    <row r="362" spans="1:8" s="46" customFormat="1" ht="35.1" customHeight="1">
      <c r="A362" s="123" t="s">
        <v>2320</v>
      </c>
      <c r="B362" s="27" t="s">
        <v>2860</v>
      </c>
      <c r="C362" s="59" t="s">
        <v>3312</v>
      </c>
      <c r="D362" s="60">
        <v>200</v>
      </c>
      <c r="E362" s="67">
        <v>1.83</v>
      </c>
      <c r="F362" s="68">
        <v>1.3</v>
      </c>
      <c r="G362" s="122"/>
      <c r="H362" s="68">
        <f t="shared" si="5"/>
        <v>0</v>
      </c>
    </row>
    <row r="363" spans="1:8" s="46" customFormat="1" ht="35.1" customHeight="1">
      <c r="A363" s="123" t="s">
        <v>2321</v>
      </c>
      <c r="B363" s="27" t="s">
        <v>2861</v>
      </c>
      <c r="C363" s="59" t="s">
        <v>3312</v>
      </c>
      <c r="D363" s="60">
        <v>200</v>
      </c>
      <c r="E363" s="67">
        <v>1.83</v>
      </c>
      <c r="F363" s="68">
        <v>1.3</v>
      </c>
      <c r="G363" s="122"/>
      <c r="H363" s="68">
        <f t="shared" si="5"/>
        <v>0</v>
      </c>
    </row>
    <row r="364" spans="1:8" s="46" customFormat="1" ht="35.1" customHeight="1">
      <c r="A364" s="123" t="s">
        <v>2322</v>
      </c>
      <c r="B364" s="27" t="s">
        <v>2862</v>
      </c>
      <c r="C364" s="59" t="s">
        <v>3312</v>
      </c>
      <c r="D364" s="60">
        <v>200</v>
      </c>
      <c r="E364" s="67">
        <v>1.83</v>
      </c>
      <c r="F364" s="68">
        <v>1.3</v>
      </c>
      <c r="G364" s="122"/>
      <c r="H364" s="68">
        <f t="shared" si="5"/>
        <v>0</v>
      </c>
    </row>
    <row r="365" spans="1:8" s="46" customFormat="1" ht="35.1" customHeight="1">
      <c r="A365" s="123" t="s">
        <v>2323</v>
      </c>
      <c r="B365" s="27" t="s">
        <v>2863</v>
      </c>
      <c r="C365" s="59" t="s">
        <v>3312</v>
      </c>
      <c r="D365" s="60">
        <v>200</v>
      </c>
      <c r="E365" s="67">
        <v>1.83</v>
      </c>
      <c r="F365" s="68">
        <v>1.3</v>
      </c>
      <c r="G365" s="122"/>
      <c r="H365" s="68">
        <f t="shared" si="5"/>
        <v>0</v>
      </c>
    </row>
    <row r="366" spans="1:8" s="46" customFormat="1" ht="35.1" customHeight="1">
      <c r="A366" s="123" t="s">
        <v>2324</v>
      </c>
      <c r="B366" s="27" t="s">
        <v>2864</v>
      </c>
      <c r="C366" s="59" t="s">
        <v>3312</v>
      </c>
      <c r="D366" s="60">
        <v>200</v>
      </c>
      <c r="E366" s="67">
        <v>1.83</v>
      </c>
      <c r="F366" s="68">
        <v>1.3</v>
      </c>
      <c r="G366" s="122"/>
      <c r="H366" s="68">
        <f t="shared" si="5"/>
        <v>0</v>
      </c>
    </row>
    <row r="367" spans="1:8" s="46" customFormat="1" ht="35.1" customHeight="1">
      <c r="A367" s="123" t="s">
        <v>2325</v>
      </c>
      <c r="B367" s="27" t="s">
        <v>2865</v>
      </c>
      <c r="C367" s="59" t="s">
        <v>3312</v>
      </c>
      <c r="D367" s="60">
        <v>200</v>
      </c>
      <c r="E367" s="67">
        <v>1.83</v>
      </c>
      <c r="F367" s="68">
        <v>1.3</v>
      </c>
      <c r="G367" s="122"/>
      <c r="H367" s="68">
        <f t="shared" si="5"/>
        <v>0</v>
      </c>
    </row>
    <row r="368" spans="1:8" s="46" customFormat="1" ht="35.1" customHeight="1">
      <c r="A368" s="52" t="s">
        <v>1598</v>
      </c>
      <c r="B368" s="27" t="s">
        <v>1599</v>
      </c>
      <c r="C368" s="59" t="s">
        <v>8</v>
      </c>
      <c r="D368" s="60">
        <v>500</v>
      </c>
      <c r="E368" s="67">
        <v>1.31</v>
      </c>
      <c r="F368" s="68">
        <v>0.93</v>
      </c>
      <c r="G368" s="122"/>
      <c r="H368" s="68">
        <f t="shared" si="5"/>
        <v>0</v>
      </c>
    </row>
    <row r="369" spans="1:8" s="46" customFormat="1" ht="35.1" customHeight="1">
      <c r="A369" s="52" t="s">
        <v>1600</v>
      </c>
      <c r="B369" s="27" t="s">
        <v>2866</v>
      </c>
      <c r="C369" s="59" t="s">
        <v>8</v>
      </c>
      <c r="D369" s="60">
        <v>500</v>
      </c>
      <c r="E369" s="67">
        <v>1.31</v>
      </c>
      <c r="F369" s="68">
        <v>0.93</v>
      </c>
      <c r="G369" s="122"/>
      <c r="H369" s="68">
        <f t="shared" si="5"/>
        <v>0</v>
      </c>
    </row>
    <row r="370" spans="1:8" s="46" customFormat="1" ht="35.1" customHeight="1">
      <c r="A370" s="52" t="s">
        <v>1601</v>
      </c>
      <c r="B370" s="27" t="s">
        <v>1602</v>
      </c>
      <c r="C370" s="59" t="s">
        <v>8</v>
      </c>
      <c r="D370" s="60">
        <v>500</v>
      </c>
      <c r="E370" s="67">
        <v>1.31</v>
      </c>
      <c r="F370" s="68">
        <v>0.93</v>
      </c>
      <c r="G370" s="122"/>
      <c r="H370" s="68">
        <f t="shared" si="5"/>
        <v>0</v>
      </c>
    </row>
    <row r="371" spans="1:8" s="46" customFormat="1" ht="35.1" customHeight="1">
      <c r="A371" s="52" t="s">
        <v>177</v>
      </c>
      <c r="B371" s="27" t="s">
        <v>178</v>
      </c>
      <c r="C371" s="59" t="s">
        <v>179</v>
      </c>
      <c r="D371" s="60">
        <v>50</v>
      </c>
      <c r="E371" s="67">
        <v>11.09</v>
      </c>
      <c r="F371" s="68">
        <v>7.9</v>
      </c>
      <c r="G371" s="122"/>
      <c r="H371" s="68">
        <f t="shared" si="5"/>
        <v>0</v>
      </c>
    </row>
    <row r="372" spans="1:8" s="46" customFormat="1" ht="35.1" customHeight="1">
      <c r="A372" s="52" t="s">
        <v>180</v>
      </c>
      <c r="B372" s="27" t="s">
        <v>181</v>
      </c>
      <c r="C372" s="59" t="s">
        <v>182</v>
      </c>
      <c r="D372" s="60">
        <v>50</v>
      </c>
      <c r="E372" s="67">
        <v>11.09</v>
      </c>
      <c r="F372" s="68">
        <v>7.9</v>
      </c>
      <c r="G372" s="122"/>
      <c r="H372" s="68">
        <f t="shared" si="5"/>
        <v>0</v>
      </c>
    </row>
    <row r="373" spans="1:8" s="46" customFormat="1" ht="35.1" customHeight="1">
      <c r="A373" s="126" t="s">
        <v>183</v>
      </c>
      <c r="B373" s="27" t="s">
        <v>184</v>
      </c>
      <c r="C373" s="59" t="s">
        <v>185</v>
      </c>
      <c r="D373" s="60">
        <v>50</v>
      </c>
      <c r="E373" s="67">
        <v>11.09</v>
      </c>
      <c r="F373" s="68">
        <v>7.9</v>
      </c>
      <c r="G373" s="122"/>
      <c r="H373" s="68">
        <f t="shared" si="5"/>
        <v>0</v>
      </c>
    </row>
    <row r="374" spans="1:8" s="46" customFormat="1" ht="35.1" customHeight="1">
      <c r="A374" s="126" t="s">
        <v>186</v>
      </c>
      <c r="B374" s="27" t="s">
        <v>187</v>
      </c>
      <c r="C374" s="59" t="s">
        <v>188</v>
      </c>
      <c r="D374" s="60">
        <v>50</v>
      </c>
      <c r="E374" s="67">
        <v>11.09</v>
      </c>
      <c r="F374" s="68">
        <v>7.9</v>
      </c>
      <c r="G374" s="122"/>
      <c r="H374" s="68">
        <f t="shared" si="5"/>
        <v>0</v>
      </c>
    </row>
    <row r="375" spans="1:8" s="46" customFormat="1" ht="35.1" customHeight="1">
      <c r="A375" s="126" t="s">
        <v>189</v>
      </c>
      <c r="B375" s="27" t="s">
        <v>190</v>
      </c>
      <c r="C375" s="59" t="s">
        <v>191</v>
      </c>
      <c r="D375" s="60">
        <v>50</v>
      </c>
      <c r="E375" s="67">
        <v>11.09</v>
      </c>
      <c r="F375" s="68">
        <v>7.9</v>
      </c>
      <c r="G375" s="122"/>
      <c r="H375" s="68">
        <f t="shared" si="5"/>
        <v>0</v>
      </c>
    </row>
    <row r="376" spans="1:8" s="46" customFormat="1" ht="35.1" customHeight="1">
      <c r="A376" s="126" t="s">
        <v>192</v>
      </c>
      <c r="B376" s="27" t="s">
        <v>193</v>
      </c>
      <c r="C376" s="59" t="s">
        <v>194</v>
      </c>
      <c r="D376" s="60">
        <v>50</v>
      </c>
      <c r="E376" s="67">
        <v>11.09</v>
      </c>
      <c r="F376" s="68">
        <v>7.9</v>
      </c>
      <c r="G376" s="122"/>
      <c r="H376" s="68">
        <f t="shared" si="5"/>
        <v>0</v>
      </c>
    </row>
    <row r="377" spans="1:8" s="46" customFormat="1" ht="35.1" customHeight="1">
      <c r="A377" s="126" t="s">
        <v>195</v>
      </c>
      <c r="B377" s="27" t="s">
        <v>196</v>
      </c>
      <c r="C377" s="59" t="s">
        <v>197</v>
      </c>
      <c r="D377" s="60">
        <v>50</v>
      </c>
      <c r="E377" s="67">
        <v>11.09</v>
      </c>
      <c r="F377" s="68">
        <v>7.9</v>
      </c>
      <c r="G377" s="122"/>
      <c r="H377" s="68">
        <f t="shared" si="5"/>
        <v>0</v>
      </c>
    </row>
    <row r="378" spans="1:8" s="46" customFormat="1" ht="35.1" customHeight="1">
      <c r="A378" s="126" t="s">
        <v>198</v>
      </c>
      <c r="B378" s="27" t="s">
        <v>199</v>
      </c>
      <c r="C378" s="59" t="s">
        <v>200</v>
      </c>
      <c r="D378" s="60">
        <v>50</v>
      </c>
      <c r="E378" s="67">
        <v>11.09</v>
      </c>
      <c r="F378" s="68">
        <v>7.9</v>
      </c>
      <c r="G378" s="122"/>
      <c r="H378" s="68">
        <f t="shared" si="5"/>
        <v>0</v>
      </c>
    </row>
    <row r="379" spans="1:8" s="46" customFormat="1" ht="35.1" customHeight="1">
      <c r="A379" s="127" t="s">
        <v>2867</v>
      </c>
      <c r="B379" s="27" t="s">
        <v>2868</v>
      </c>
      <c r="C379" s="59" t="s">
        <v>8</v>
      </c>
      <c r="D379" s="60">
        <v>30</v>
      </c>
      <c r="E379" s="67">
        <v>11.02</v>
      </c>
      <c r="F379" s="68">
        <v>7.85</v>
      </c>
      <c r="G379" s="122"/>
      <c r="H379" s="68">
        <f t="shared" si="5"/>
        <v>0</v>
      </c>
    </row>
    <row r="380" spans="1:8" s="46" customFormat="1" ht="35.1" customHeight="1">
      <c r="A380" s="126" t="s">
        <v>1603</v>
      </c>
      <c r="B380" s="27" t="s">
        <v>2869</v>
      </c>
      <c r="C380" s="59" t="s">
        <v>8</v>
      </c>
      <c r="D380" s="60">
        <v>30</v>
      </c>
      <c r="E380" s="67">
        <v>11.22</v>
      </c>
      <c r="F380" s="68">
        <v>7.99</v>
      </c>
      <c r="G380" s="122"/>
      <c r="H380" s="68">
        <f t="shared" si="5"/>
        <v>0</v>
      </c>
    </row>
    <row r="381" spans="1:8" s="46" customFormat="1" ht="35.1" customHeight="1">
      <c r="A381" s="143" t="s">
        <v>171</v>
      </c>
      <c r="B381" s="27" t="s">
        <v>2870</v>
      </c>
      <c r="C381" s="59" t="s">
        <v>490</v>
      </c>
      <c r="D381" s="59">
        <v>50</v>
      </c>
      <c r="E381" s="67">
        <v>5.07</v>
      </c>
      <c r="F381" s="68">
        <v>3.61</v>
      </c>
      <c r="G381" s="122"/>
      <c r="H381" s="68">
        <f t="shared" si="5"/>
        <v>0</v>
      </c>
    </row>
    <row r="382" spans="1:8" s="46" customFormat="1" ht="35.1" customHeight="1">
      <c r="A382" s="143" t="s">
        <v>172</v>
      </c>
      <c r="B382" s="27" t="s">
        <v>2871</v>
      </c>
      <c r="C382" s="59" t="s">
        <v>490</v>
      </c>
      <c r="D382" s="59">
        <v>50</v>
      </c>
      <c r="E382" s="67">
        <v>5.07</v>
      </c>
      <c r="F382" s="68">
        <v>3.61</v>
      </c>
      <c r="G382" s="122"/>
      <c r="H382" s="68">
        <f t="shared" si="5"/>
        <v>0</v>
      </c>
    </row>
    <row r="383" spans="1:8" s="46" customFormat="1" ht="35.1" customHeight="1">
      <c r="A383" s="143" t="s">
        <v>173</v>
      </c>
      <c r="B383" s="27" t="s">
        <v>2872</v>
      </c>
      <c r="C383" s="59" t="s">
        <v>490</v>
      </c>
      <c r="D383" s="59">
        <v>50</v>
      </c>
      <c r="E383" s="67">
        <v>5.07</v>
      </c>
      <c r="F383" s="68">
        <v>3.61</v>
      </c>
      <c r="G383" s="122"/>
      <c r="H383" s="68">
        <f t="shared" si="5"/>
        <v>0</v>
      </c>
    </row>
    <row r="384" spans="1:8" s="46" customFormat="1" ht="35.1" customHeight="1">
      <c r="A384" s="124" t="s">
        <v>1668</v>
      </c>
      <c r="B384" s="27" t="s">
        <v>2873</v>
      </c>
      <c r="C384" s="59" t="s">
        <v>490</v>
      </c>
      <c r="D384" s="60">
        <v>50</v>
      </c>
      <c r="E384" s="67">
        <v>5.07</v>
      </c>
      <c r="F384" s="68">
        <v>3.61</v>
      </c>
      <c r="G384" s="70"/>
      <c r="H384" s="68">
        <f t="shared" si="5"/>
        <v>0</v>
      </c>
    </row>
    <row r="385" spans="1:8" s="46" customFormat="1" ht="35.1" customHeight="1">
      <c r="A385" s="143" t="s">
        <v>174</v>
      </c>
      <c r="B385" s="27" t="s">
        <v>2874</v>
      </c>
      <c r="C385" s="59" t="s">
        <v>490</v>
      </c>
      <c r="D385" s="59">
        <v>50</v>
      </c>
      <c r="E385" s="67">
        <v>5.07</v>
      </c>
      <c r="F385" s="68">
        <v>3.61</v>
      </c>
      <c r="G385" s="122"/>
      <c r="H385" s="68">
        <f t="shared" si="5"/>
        <v>0</v>
      </c>
    </row>
    <row r="386" spans="1:8" s="46" customFormat="1" ht="35.1" customHeight="1">
      <c r="A386" s="143" t="s">
        <v>175</v>
      </c>
      <c r="B386" s="27" t="s">
        <v>2875</v>
      </c>
      <c r="C386" s="59" t="s">
        <v>490</v>
      </c>
      <c r="D386" s="59">
        <v>50</v>
      </c>
      <c r="E386" s="67">
        <v>5.07</v>
      </c>
      <c r="F386" s="68">
        <v>3.61</v>
      </c>
      <c r="G386" s="122"/>
      <c r="H386" s="68">
        <f t="shared" si="5"/>
        <v>0</v>
      </c>
    </row>
    <row r="387" spans="1:8" s="46" customFormat="1" ht="35.1" customHeight="1">
      <c r="A387" s="126" t="s">
        <v>176</v>
      </c>
      <c r="B387" s="27" t="s">
        <v>3416</v>
      </c>
      <c r="C387" s="59" t="s">
        <v>490</v>
      </c>
      <c r="D387" s="60">
        <v>50</v>
      </c>
      <c r="E387" s="67">
        <v>5.07</v>
      </c>
      <c r="F387" s="68">
        <v>3.61</v>
      </c>
      <c r="G387" s="122"/>
      <c r="H387" s="68">
        <f t="shared" si="5"/>
        <v>0</v>
      </c>
    </row>
    <row r="388" spans="1:8" s="46" customFormat="1" ht="35.1" customHeight="1">
      <c r="A388" s="126" t="s">
        <v>1669</v>
      </c>
      <c r="B388" s="27" t="s">
        <v>2876</v>
      </c>
      <c r="C388" s="59" t="s">
        <v>490</v>
      </c>
      <c r="D388" s="60">
        <v>200</v>
      </c>
      <c r="E388" s="67">
        <v>3.65</v>
      </c>
      <c r="F388" s="68">
        <v>2.6</v>
      </c>
      <c r="G388" s="122"/>
      <c r="H388" s="68">
        <f t="shared" si="5"/>
        <v>0</v>
      </c>
    </row>
    <row r="389" spans="1:8" s="46" customFormat="1" ht="35.1" customHeight="1">
      <c r="A389" s="126" t="s">
        <v>201</v>
      </c>
      <c r="B389" s="27" t="s">
        <v>2877</v>
      </c>
      <c r="C389" s="59" t="s">
        <v>3312</v>
      </c>
      <c r="D389" s="60">
        <v>100</v>
      </c>
      <c r="E389" s="67">
        <v>6.88</v>
      </c>
      <c r="F389" s="68">
        <v>4.9000000000000004</v>
      </c>
      <c r="G389" s="122"/>
      <c r="H389" s="68">
        <f t="shared" si="5"/>
        <v>0</v>
      </c>
    </row>
    <row r="390" spans="1:8" s="46" customFormat="1" ht="35.1" customHeight="1">
      <c r="A390" s="128" t="s">
        <v>202</v>
      </c>
      <c r="B390" s="26" t="s">
        <v>203</v>
      </c>
      <c r="C390" s="59" t="s">
        <v>8</v>
      </c>
      <c r="D390" s="62">
        <v>100</v>
      </c>
      <c r="E390" s="67">
        <v>7.23</v>
      </c>
      <c r="F390" s="68">
        <v>5.15</v>
      </c>
      <c r="G390" s="129"/>
      <c r="H390" s="68">
        <f t="shared" si="5"/>
        <v>0</v>
      </c>
    </row>
    <row r="391" spans="1:8" s="46" customFormat="1" ht="35.1" customHeight="1">
      <c r="A391" s="128" t="s">
        <v>204</v>
      </c>
      <c r="B391" s="26" t="s">
        <v>205</v>
      </c>
      <c r="C391" s="59" t="s">
        <v>8</v>
      </c>
      <c r="D391" s="62">
        <v>100</v>
      </c>
      <c r="E391" s="67">
        <v>5.9</v>
      </c>
      <c r="F391" s="68">
        <v>4.2</v>
      </c>
      <c r="G391" s="129"/>
      <c r="H391" s="68">
        <f t="shared" si="5"/>
        <v>0</v>
      </c>
    </row>
    <row r="392" spans="1:8" s="46" customFormat="1" ht="35.1" customHeight="1">
      <c r="A392" s="127" t="s">
        <v>2163</v>
      </c>
      <c r="B392" s="27" t="s">
        <v>2878</v>
      </c>
      <c r="C392" s="59" t="s">
        <v>3312</v>
      </c>
      <c r="D392" s="60">
        <v>100</v>
      </c>
      <c r="E392" s="67">
        <v>2.78</v>
      </c>
      <c r="F392" s="68">
        <v>1.98</v>
      </c>
      <c r="G392" s="122"/>
      <c r="H392" s="68">
        <f t="shared" si="5"/>
        <v>0</v>
      </c>
    </row>
    <row r="393" spans="1:8" s="46" customFormat="1" ht="35.1" customHeight="1">
      <c r="A393" s="126" t="s">
        <v>2164</v>
      </c>
      <c r="B393" s="27" t="s">
        <v>2879</v>
      </c>
      <c r="C393" s="59" t="s">
        <v>3312</v>
      </c>
      <c r="D393" s="60">
        <v>100</v>
      </c>
      <c r="E393" s="67">
        <v>2.78</v>
      </c>
      <c r="F393" s="68">
        <v>1.98</v>
      </c>
      <c r="G393" s="122"/>
      <c r="H393" s="68">
        <f t="shared" si="5"/>
        <v>0</v>
      </c>
    </row>
    <row r="394" spans="1:8" s="46" customFormat="1" ht="35.1" customHeight="1">
      <c r="A394" s="127" t="s">
        <v>2880</v>
      </c>
      <c r="B394" s="27" t="s">
        <v>2881</v>
      </c>
      <c r="C394" s="59" t="s">
        <v>3312</v>
      </c>
      <c r="D394" s="60">
        <v>100</v>
      </c>
      <c r="E394" s="67">
        <v>2.78</v>
      </c>
      <c r="F394" s="68">
        <v>1.98</v>
      </c>
      <c r="G394" s="122"/>
      <c r="H394" s="68">
        <f t="shared" si="5"/>
        <v>0</v>
      </c>
    </row>
    <row r="395" spans="1:8" s="46" customFormat="1" ht="35.1" customHeight="1">
      <c r="A395" s="127" t="s">
        <v>2882</v>
      </c>
      <c r="B395" s="27" t="s">
        <v>2883</v>
      </c>
      <c r="C395" s="59" t="s">
        <v>3312</v>
      </c>
      <c r="D395" s="60">
        <v>100</v>
      </c>
      <c r="E395" s="67">
        <v>2.61</v>
      </c>
      <c r="F395" s="68">
        <v>1.86</v>
      </c>
      <c r="G395" s="122"/>
      <c r="H395" s="68">
        <f t="shared" si="5"/>
        <v>0</v>
      </c>
    </row>
    <row r="396" spans="1:8" s="46" customFormat="1" ht="35.1" customHeight="1">
      <c r="A396" s="127" t="s">
        <v>2884</v>
      </c>
      <c r="B396" s="27" t="s">
        <v>2885</v>
      </c>
      <c r="C396" s="59" t="s">
        <v>3312</v>
      </c>
      <c r="D396" s="60">
        <v>100</v>
      </c>
      <c r="E396" s="67">
        <v>2.61</v>
      </c>
      <c r="F396" s="68">
        <v>1.86</v>
      </c>
      <c r="G396" s="122"/>
      <c r="H396" s="68">
        <f t="shared" si="5"/>
        <v>0</v>
      </c>
    </row>
    <row r="397" spans="1:8" s="46" customFormat="1" ht="35.1" customHeight="1">
      <c r="A397" s="127" t="s">
        <v>2165</v>
      </c>
      <c r="B397" s="27" t="s">
        <v>2886</v>
      </c>
      <c r="C397" s="59" t="s">
        <v>3312</v>
      </c>
      <c r="D397" s="60">
        <v>100</v>
      </c>
      <c r="E397" s="67">
        <v>2.78</v>
      </c>
      <c r="F397" s="68">
        <v>1.98</v>
      </c>
      <c r="G397" s="122"/>
      <c r="H397" s="68">
        <f t="shared" si="5"/>
        <v>0</v>
      </c>
    </row>
    <row r="398" spans="1:8" s="46" customFormat="1" ht="35.1" customHeight="1">
      <c r="A398" s="127" t="s">
        <v>2166</v>
      </c>
      <c r="B398" s="27" t="s">
        <v>2887</v>
      </c>
      <c r="C398" s="59" t="s">
        <v>3312</v>
      </c>
      <c r="D398" s="60">
        <v>100</v>
      </c>
      <c r="E398" s="67">
        <v>2.78</v>
      </c>
      <c r="F398" s="68">
        <v>1.98</v>
      </c>
      <c r="G398" s="122"/>
      <c r="H398" s="68">
        <f t="shared" ref="H398:H461" si="6">F398*G398</f>
        <v>0</v>
      </c>
    </row>
    <row r="399" spans="1:8" s="46" customFormat="1" ht="35.1" customHeight="1">
      <c r="A399" s="125" t="s">
        <v>1853</v>
      </c>
      <c r="B399" s="27" t="s">
        <v>2888</v>
      </c>
      <c r="C399" s="59" t="s">
        <v>8</v>
      </c>
      <c r="D399" s="60">
        <v>100</v>
      </c>
      <c r="E399" s="67">
        <v>2.44</v>
      </c>
      <c r="F399" s="68">
        <v>1.74</v>
      </c>
      <c r="G399" s="122"/>
      <c r="H399" s="68">
        <f t="shared" si="6"/>
        <v>0</v>
      </c>
    </row>
    <row r="400" spans="1:8" s="46" customFormat="1" ht="35.1" customHeight="1">
      <c r="A400" s="126" t="s">
        <v>1604</v>
      </c>
      <c r="B400" s="27" t="s">
        <v>2889</v>
      </c>
      <c r="C400" s="59" t="s">
        <v>8</v>
      </c>
      <c r="D400" s="60">
        <v>100</v>
      </c>
      <c r="E400" s="67">
        <v>2.44</v>
      </c>
      <c r="F400" s="68">
        <v>1.74</v>
      </c>
      <c r="G400" s="122"/>
      <c r="H400" s="68">
        <f t="shared" si="6"/>
        <v>0</v>
      </c>
    </row>
    <row r="401" spans="1:8" s="46" customFormat="1" ht="35.1" customHeight="1">
      <c r="A401" s="146" t="s">
        <v>1605</v>
      </c>
      <c r="B401" s="27" t="s">
        <v>2890</v>
      </c>
      <c r="C401" s="59" t="s">
        <v>8</v>
      </c>
      <c r="D401" s="60">
        <v>100</v>
      </c>
      <c r="E401" s="67">
        <v>2.44</v>
      </c>
      <c r="F401" s="68">
        <v>1.74</v>
      </c>
      <c r="G401" s="122"/>
      <c r="H401" s="68">
        <f t="shared" si="6"/>
        <v>0</v>
      </c>
    </row>
    <row r="402" spans="1:8" s="46" customFormat="1" ht="35.1" customHeight="1">
      <c r="A402" s="127" t="s">
        <v>2891</v>
      </c>
      <c r="B402" s="27" t="s">
        <v>2892</v>
      </c>
      <c r="C402" s="59" t="s">
        <v>3312</v>
      </c>
      <c r="D402" s="60">
        <v>100</v>
      </c>
      <c r="E402" s="67">
        <v>3.37</v>
      </c>
      <c r="F402" s="68">
        <v>2.4</v>
      </c>
      <c r="G402" s="122"/>
      <c r="H402" s="68">
        <f t="shared" si="6"/>
        <v>0</v>
      </c>
    </row>
    <row r="403" spans="1:8" s="46" customFormat="1" ht="35.1" customHeight="1">
      <c r="A403" s="127" t="s">
        <v>2893</v>
      </c>
      <c r="B403" s="27" t="s">
        <v>2894</v>
      </c>
      <c r="C403" s="59" t="s">
        <v>3312</v>
      </c>
      <c r="D403" s="60">
        <v>100</v>
      </c>
      <c r="E403" s="67">
        <v>3.37</v>
      </c>
      <c r="F403" s="68">
        <v>2.4</v>
      </c>
      <c r="G403" s="122"/>
      <c r="H403" s="68">
        <f t="shared" si="6"/>
        <v>0</v>
      </c>
    </row>
    <row r="404" spans="1:8" s="46" customFormat="1" ht="35.1" customHeight="1">
      <c r="A404" s="128" t="s">
        <v>206</v>
      </c>
      <c r="B404" s="26" t="s">
        <v>207</v>
      </c>
      <c r="C404" s="59" t="s">
        <v>8</v>
      </c>
      <c r="D404" s="62">
        <v>100</v>
      </c>
      <c r="E404" s="67">
        <v>5.34</v>
      </c>
      <c r="F404" s="68">
        <v>3.8</v>
      </c>
      <c r="G404" s="129"/>
      <c r="H404" s="68">
        <f t="shared" si="6"/>
        <v>0</v>
      </c>
    </row>
    <row r="405" spans="1:8" s="46" customFormat="1" ht="35.1" customHeight="1">
      <c r="A405" s="125" t="s">
        <v>1854</v>
      </c>
      <c r="B405" s="27" t="s">
        <v>1855</v>
      </c>
      <c r="C405" s="59" t="s">
        <v>8</v>
      </c>
      <c r="D405" s="60"/>
      <c r="E405" s="67">
        <v>5.83</v>
      </c>
      <c r="F405" s="68">
        <v>4.1500000000000004</v>
      </c>
      <c r="G405" s="122"/>
      <c r="H405" s="68">
        <f t="shared" si="6"/>
        <v>0</v>
      </c>
    </row>
    <row r="406" spans="1:8" s="46" customFormat="1" ht="35.1" customHeight="1">
      <c r="A406" s="154" t="s">
        <v>1856</v>
      </c>
      <c r="B406" s="27" t="s">
        <v>1857</v>
      </c>
      <c r="C406" s="59" t="s">
        <v>8</v>
      </c>
      <c r="D406" s="60"/>
      <c r="E406" s="67">
        <v>5.83</v>
      </c>
      <c r="F406" s="68">
        <v>4.1500000000000004</v>
      </c>
      <c r="G406" s="122"/>
      <c r="H406" s="68">
        <f t="shared" si="6"/>
        <v>0</v>
      </c>
    </row>
    <row r="407" spans="1:8" s="46" customFormat="1" ht="35.1" customHeight="1">
      <c r="A407" s="127" t="s">
        <v>2895</v>
      </c>
      <c r="B407" s="27" t="s">
        <v>2896</v>
      </c>
      <c r="C407" s="59" t="s">
        <v>8</v>
      </c>
      <c r="D407" s="60">
        <v>100</v>
      </c>
      <c r="E407" s="67">
        <v>4.49</v>
      </c>
      <c r="F407" s="68">
        <v>3.2</v>
      </c>
      <c r="G407" s="122"/>
      <c r="H407" s="68">
        <f t="shared" si="6"/>
        <v>0</v>
      </c>
    </row>
    <row r="408" spans="1:8" s="46" customFormat="1" ht="35.1" customHeight="1">
      <c r="A408" s="127" t="s">
        <v>2897</v>
      </c>
      <c r="B408" s="27" t="s">
        <v>2896</v>
      </c>
      <c r="C408" s="59" t="s">
        <v>8</v>
      </c>
      <c r="D408" s="60">
        <v>100</v>
      </c>
      <c r="E408" s="67">
        <v>3.58</v>
      </c>
      <c r="F408" s="68">
        <v>2.5499999999999998</v>
      </c>
      <c r="G408" s="122"/>
      <c r="H408" s="68">
        <f t="shared" si="6"/>
        <v>0</v>
      </c>
    </row>
    <row r="409" spans="1:8" s="46" customFormat="1" ht="35.1" customHeight="1">
      <c r="A409" s="148" t="s">
        <v>2898</v>
      </c>
      <c r="B409" s="27" t="s">
        <v>2896</v>
      </c>
      <c r="C409" s="59" t="s">
        <v>8</v>
      </c>
      <c r="D409" s="60">
        <v>100</v>
      </c>
      <c r="E409" s="67">
        <v>5.03</v>
      </c>
      <c r="F409" s="68">
        <v>3.58</v>
      </c>
      <c r="G409" s="122"/>
      <c r="H409" s="68">
        <f t="shared" si="6"/>
        <v>0</v>
      </c>
    </row>
    <row r="410" spans="1:8" s="46" customFormat="1" ht="35.1" customHeight="1">
      <c r="A410" s="127" t="s">
        <v>2899</v>
      </c>
      <c r="B410" s="27" t="s">
        <v>2900</v>
      </c>
      <c r="C410" s="59" t="s">
        <v>8</v>
      </c>
      <c r="D410" s="60">
        <v>100</v>
      </c>
      <c r="E410" s="67">
        <v>4.2</v>
      </c>
      <c r="F410" s="68">
        <v>2.99</v>
      </c>
      <c r="G410" s="122"/>
      <c r="H410" s="68">
        <f t="shared" si="6"/>
        <v>0</v>
      </c>
    </row>
    <row r="411" spans="1:8" s="46" customFormat="1" ht="35.1" customHeight="1">
      <c r="A411" s="127" t="s">
        <v>2901</v>
      </c>
      <c r="B411" s="27" t="s">
        <v>2902</v>
      </c>
      <c r="C411" s="59" t="s">
        <v>8</v>
      </c>
      <c r="D411" s="60">
        <v>100</v>
      </c>
      <c r="E411" s="67">
        <v>4.2</v>
      </c>
      <c r="F411" s="68">
        <v>2.99</v>
      </c>
      <c r="G411" s="122"/>
      <c r="H411" s="68">
        <f t="shared" si="6"/>
        <v>0</v>
      </c>
    </row>
    <row r="412" spans="1:8" s="46" customFormat="1" ht="35.1" customHeight="1">
      <c r="A412" s="127" t="s">
        <v>2903</v>
      </c>
      <c r="B412" s="27" t="s">
        <v>2904</v>
      </c>
      <c r="C412" s="59" t="s">
        <v>8</v>
      </c>
      <c r="D412" s="60">
        <v>100</v>
      </c>
      <c r="E412" s="67">
        <v>4.2</v>
      </c>
      <c r="F412" s="68">
        <v>2.99</v>
      </c>
      <c r="G412" s="122"/>
      <c r="H412" s="68">
        <f t="shared" si="6"/>
        <v>0</v>
      </c>
    </row>
    <row r="413" spans="1:8" s="46" customFormat="1" ht="35.1" customHeight="1">
      <c r="A413" s="127" t="s">
        <v>2905</v>
      </c>
      <c r="B413" s="27" t="s">
        <v>2906</v>
      </c>
      <c r="C413" s="59" t="s">
        <v>8</v>
      </c>
      <c r="D413" s="60">
        <v>100</v>
      </c>
      <c r="E413" s="67">
        <v>4.2</v>
      </c>
      <c r="F413" s="68">
        <v>2.99</v>
      </c>
      <c r="G413" s="122"/>
      <c r="H413" s="68">
        <f t="shared" si="6"/>
        <v>0</v>
      </c>
    </row>
    <row r="414" spans="1:8" s="46" customFormat="1" ht="35.1" customHeight="1">
      <c r="A414" s="127" t="s">
        <v>2907</v>
      </c>
      <c r="B414" s="27" t="s">
        <v>2908</v>
      </c>
      <c r="C414" s="59" t="s">
        <v>8</v>
      </c>
      <c r="D414" s="60">
        <v>200</v>
      </c>
      <c r="E414" s="67">
        <v>3.16</v>
      </c>
      <c r="F414" s="68">
        <v>2.25</v>
      </c>
      <c r="G414" s="122"/>
      <c r="H414" s="68">
        <f t="shared" si="6"/>
        <v>0</v>
      </c>
    </row>
    <row r="415" spans="1:8" s="46" customFormat="1" ht="35.1" customHeight="1">
      <c r="A415" s="142" t="s">
        <v>3851</v>
      </c>
      <c r="B415" s="50" t="s">
        <v>3852</v>
      </c>
      <c r="C415" s="59" t="s">
        <v>8</v>
      </c>
      <c r="D415" s="60">
        <v>200</v>
      </c>
      <c r="E415" s="67">
        <v>3.11</v>
      </c>
      <c r="F415" s="68">
        <v>2.5499999999999998</v>
      </c>
      <c r="G415" s="122"/>
      <c r="H415" s="68">
        <f t="shared" si="6"/>
        <v>0</v>
      </c>
    </row>
    <row r="416" spans="1:8" s="46" customFormat="1" ht="35.1" customHeight="1">
      <c r="A416" s="142" t="s">
        <v>3853</v>
      </c>
      <c r="B416" s="50" t="s">
        <v>3854</v>
      </c>
      <c r="C416" s="59" t="s">
        <v>8</v>
      </c>
      <c r="D416" s="60">
        <v>200</v>
      </c>
      <c r="E416" s="67">
        <v>3.11</v>
      </c>
      <c r="F416" s="68">
        <v>2.5499999999999998</v>
      </c>
      <c r="G416" s="122"/>
      <c r="H416" s="68">
        <f t="shared" si="6"/>
        <v>0</v>
      </c>
    </row>
    <row r="417" spans="1:8" s="46" customFormat="1" ht="35.1" customHeight="1">
      <c r="A417" s="142" t="s">
        <v>3855</v>
      </c>
      <c r="B417" s="50" t="s">
        <v>3856</v>
      </c>
      <c r="C417" s="59" t="s">
        <v>8</v>
      </c>
      <c r="D417" s="60">
        <v>200</v>
      </c>
      <c r="E417" s="67">
        <v>3.11</v>
      </c>
      <c r="F417" s="68">
        <v>2.5499999999999998</v>
      </c>
      <c r="G417" s="122"/>
      <c r="H417" s="68">
        <f t="shared" si="6"/>
        <v>0</v>
      </c>
    </row>
    <row r="418" spans="1:8" s="46" customFormat="1" ht="35.1" customHeight="1">
      <c r="A418" s="142" t="s">
        <v>3857</v>
      </c>
      <c r="B418" s="50" t="s">
        <v>3858</v>
      </c>
      <c r="C418" s="59" t="s">
        <v>8</v>
      </c>
      <c r="D418" s="60">
        <v>200</v>
      </c>
      <c r="E418" s="67">
        <v>3.11</v>
      </c>
      <c r="F418" s="68">
        <v>2.5499999999999998</v>
      </c>
      <c r="G418" s="122"/>
      <c r="H418" s="68">
        <f t="shared" si="6"/>
        <v>0</v>
      </c>
    </row>
    <row r="419" spans="1:8" s="46" customFormat="1" ht="35.1" customHeight="1">
      <c r="A419" s="130" t="s">
        <v>911</v>
      </c>
      <c r="B419" s="27" t="s">
        <v>3145</v>
      </c>
      <c r="C419" s="61" t="s">
        <v>912</v>
      </c>
      <c r="D419" s="61">
        <v>50</v>
      </c>
      <c r="E419" s="67">
        <v>9.36</v>
      </c>
      <c r="F419" s="68">
        <v>6.67</v>
      </c>
      <c r="G419" s="70"/>
      <c r="H419" s="68">
        <f t="shared" si="6"/>
        <v>0</v>
      </c>
    </row>
    <row r="420" spans="1:8" s="46" customFormat="1" ht="35.1" customHeight="1">
      <c r="A420" s="127" t="s">
        <v>913</v>
      </c>
      <c r="B420" s="27" t="s">
        <v>3146</v>
      </c>
      <c r="C420" s="59" t="s">
        <v>537</v>
      </c>
      <c r="D420" s="60">
        <v>50</v>
      </c>
      <c r="E420" s="67">
        <v>11.09</v>
      </c>
      <c r="F420" s="68">
        <v>7.9</v>
      </c>
      <c r="G420" s="122"/>
      <c r="H420" s="68">
        <f t="shared" si="6"/>
        <v>0</v>
      </c>
    </row>
    <row r="421" spans="1:8" s="46" customFormat="1" ht="35.1" customHeight="1">
      <c r="A421" s="127" t="s">
        <v>914</v>
      </c>
      <c r="B421" s="27" t="s">
        <v>3147</v>
      </c>
      <c r="C421" s="59" t="s">
        <v>341</v>
      </c>
      <c r="D421" s="60">
        <v>40</v>
      </c>
      <c r="E421" s="67">
        <v>11.71</v>
      </c>
      <c r="F421" s="68">
        <v>8.34</v>
      </c>
      <c r="G421" s="122"/>
      <c r="H421" s="68">
        <f t="shared" si="6"/>
        <v>0</v>
      </c>
    </row>
    <row r="422" spans="1:8" s="46" customFormat="1" ht="35.1" customHeight="1">
      <c r="A422" s="128" t="s">
        <v>208</v>
      </c>
      <c r="B422" s="49" t="s">
        <v>209</v>
      </c>
      <c r="C422" s="59" t="s">
        <v>490</v>
      </c>
      <c r="D422" s="66">
        <v>20</v>
      </c>
      <c r="E422" s="67">
        <v>60.39</v>
      </c>
      <c r="F422" s="68">
        <v>43.01</v>
      </c>
      <c r="G422" s="129"/>
      <c r="H422" s="68">
        <f t="shared" si="6"/>
        <v>0</v>
      </c>
    </row>
    <row r="423" spans="1:8" s="46" customFormat="1" ht="35.1" customHeight="1">
      <c r="A423" s="124" t="s">
        <v>1674</v>
      </c>
      <c r="B423" s="27" t="s">
        <v>3417</v>
      </c>
      <c r="C423" s="59" t="s">
        <v>8</v>
      </c>
      <c r="D423" s="60">
        <v>100</v>
      </c>
      <c r="E423" s="67">
        <v>2.67</v>
      </c>
      <c r="F423" s="68">
        <v>1.9</v>
      </c>
      <c r="G423" s="70"/>
      <c r="H423" s="68">
        <f t="shared" si="6"/>
        <v>0</v>
      </c>
    </row>
    <row r="424" spans="1:8" s="46" customFormat="1" ht="35.1" customHeight="1">
      <c r="A424" s="124" t="s">
        <v>2326</v>
      </c>
      <c r="B424" s="27" t="s">
        <v>3418</v>
      </c>
      <c r="C424" s="59" t="s">
        <v>8</v>
      </c>
      <c r="D424" s="60">
        <v>100</v>
      </c>
      <c r="E424" s="67">
        <v>2.79</v>
      </c>
      <c r="F424" s="68">
        <v>1.99</v>
      </c>
      <c r="G424" s="122"/>
      <c r="H424" s="68">
        <f t="shared" si="6"/>
        <v>0</v>
      </c>
    </row>
    <row r="425" spans="1:8" s="46" customFormat="1" ht="35.1" customHeight="1">
      <c r="A425" s="121" t="s">
        <v>1675</v>
      </c>
      <c r="B425" s="27" t="s">
        <v>2909</v>
      </c>
      <c r="C425" s="59" t="s">
        <v>8</v>
      </c>
      <c r="D425" s="60">
        <v>100</v>
      </c>
      <c r="E425" s="67">
        <v>2.67</v>
      </c>
      <c r="F425" s="68">
        <v>1.9</v>
      </c>
      <c r="G425" s="70"/>
      <c r="H425" s="68">
        <f t="shared" si="6"/>
        <v>0</v>
      </c>
    </row>
    <row r="426" spans="1:8" s="46" customFormat="1" ht="35.1" customHeight="1">
      <c r="A426" s="124" t="s">
        <v>1676</v>
      </c>
      <c r="B426" s="27" t="s">
        <v>3419</v>
      </c>
      <c r="C426" s="59" t="s">
        <v>8</v>
      </c>
      <c r="D426" s="60">
        <v>100</v>
      </c>
      <c r="E426" s="67">
        <v>2.67</v>
      </c>
      <c r="F426" s="68">
        <v>1.9</v>
      </c>
      <c r="G426" s="70"/>
      <c r="H426" s="68">
        <f t="shared" si="6"/>
        <v>0</v>
      </c>
    </row>
    <row r="427" spans="1:8" s="46" customFormat="1" ht="35.1" customHeight="1">
      <c r="A427" s="142" t="s">
        <v>3859</v>
      </c>
      <c r="B427" s="50" t="s">
        <v>3860</v>
      </c>
      <c r="C427" s="59" t="s">
        <v>8</v>
      </c>
      <c r="D427" s="60">
        <v>40</v>
      </c>
      <c r="E427" s="67">
        <v>15.86</v>
      </c>
      <c r="F427" s="68">
        <v>13</v>
      </c>
      <c r="G427" s="122"/>
      <c r="H427" s="68">
        <f t="shared" si="6"/>
        <v>0</v>
      </c>
    </row>
    <row r="428" spans="1:8" s="46" customFormat="1" ht="35.1" customHeight="1">
      <c r="A428" s="142" t="s">
        <v>3861</v>
      </c>
      <c r="B428" s="50" t="s">
        <v>3862</v>
      </c>
      <c r="C428" s="59" t="s">
        <v>8</v>
      </c>
      <c r="D428" s="60">
        <v>40</v>
      </c>
      <c r="E428" s="67">
        <v>15.86</v>
      </c>
      <c r="F428" s="68">
        <v>13</v>
      </c>
      <c r="G428" s="122"/>
      <c r="H428" s="68">
        <f t="shared" si="6"/>
        <v>0</v>
      </c>
    </row>
    <row r="429" spans="1:8" s="46" customFormat="1" ht="35.1" customHeight="1">
      <c r="A429" s="142" t="s">
        <v>3863</v>
      </c>
      <c r="B429" s="50" t="s">
        <v>3864</v>
      </c>
      <c r="C429" s="59" t="s">
        <v>8</v>
      </c>
      <c r="D429" s="60">
        <v>40</v>
      </c>
      <c r="E429" s="67">
        <v>15.86</v>
      </c>
      <c r="F429" s="68">
        <v>13</v>
      </c>
      <c r="G429" s="122"/>
      <c r="H429" s="68">
        <f t="shared" si="6"/>
        <v>0</v>
      </c>
    </row>
    <row r="430" spans="1:8" s="46" customFormat="1" ht="35.1" customHeight="1">
      <c r="A430" s="142" t="s">
        <v>3865</v>
      </c>
      <c r="B430" s="50" t="s">
        <v>3866</v>
      </c>
      <c r="C430" s="59" t="s">
        <v>8</v>
      </c>
      <c r="D430" s="60">
        <v>40</v>
      </c>
      <c r="E430" s="67">
        <v>15.86</v>
      </c>
      <c r="F430" s="68">
        <v>13</v>
      </c>
      <c r="G430" s="122"/>
      <c r="H430" s="68">
        <f t="shared" si="6"/>
        <v>0</v>
      </c>
    </row>
    <row r="431" spans="1:8" s="46" customFormat="1" ht="35.1" customHeight="1">
      <c r="A431" s="142" t="s">
        <v>3867</v>
      </c>
      <c r="B431" s="50" t="s">
        <v>3868</v>
      </c>
      <c r="C431" s="59" t="s">
        <v>8</v>
      </c>
      <c r="D431" s="60">
        <v>40</v>
      </c>
      <c r="E431" s="67">
        <v>15.86</v>
      </c>
      <c r="F431" s="68">
        <v>13</v>
      </c>
      <c r="G431" s="122"/>
      <c r="H431" s="68">
        <f t="shared" si="6"/>
        <v>0</v>
      </c>
    </row>
    <row r="432" spans="1:8" s="46" customFormat="1" ht="35.1" customHeight="1">
      <c r="A432" s="142" t="s">
        <v>3869</v>
      </c>
      <c r="B432" s="50" t="s">
        <v>3870</v>
      </c>
      <c r="C432" s="59" t="s">
        <v>490</v>
      </c>
      <c r="D432" s="60">
        <v>500</v>
      </c>
      <c r="E432" s="67">
        <v>2.38</v>
      </c>
      <c r="F432" s="68">
        <v>1.95</v>
      </c>
      <c r="G432" s="122"/>
      <c r="H432" s="68">
        <f t="shared" si="6"/>
        <v>0</v>
      </c>
    </row>
    <row r="433" spans="1:8" s="46" customFormat="1" ht="35.1" customHeight="1">
      <c r="A433" s="142" t="s">
        <v>3871</v>
      </c>
      <c r="B433" s="50" t="s">
        <v>3872</v>
      </c>
      <c r="C433" s="59" t="s">
        <v>490</v>
      </c>
      <c r="D433" s="60">
        <v>500</v>
      </c>
      <c r="E433" s="67">
        <v>2.14</v>
      </c>
      <c r="F433" s="68">
        <v>1.75</v>
      </c>
      <c r="G433" s="122"/>
      <c r="H433" s="68">
        <f t="shared" si="6"/>
        <v>0</v>
      </c>
    </row>
    <row r="434" spans="1:8" s="46" customFormat="1" ht="35.1" customHeight="1">
      <c r="A434" s="127" t="s">
        <v>210</v>
      </c>
      <c r="B434" s="27" t="s">
        <v>2910</v>
      </c>
      <c r="C434" s="59" t="s">
        <v>490</v>
      </c>
      <c r="D434" s="60">
        <v>500</v>
      </c>
      <c r="E434" s="67">
        <v>1.24</v>
      </c>
      <c r="F434" s="68">
        <v>0.88</v>
      </c>
      <c r="G434" s="122"/>
      <c r="H434" s="68">
        <f t="shared" si="6"/>
        <v>0</v>
      </c>
    </row>
    <row r="435" spans="1:8" s="46" customFormat="1" ht="35.1" customHeight="1">
      <c r="A435" s="131" t="s">
        <v>211</v>
      </c>
      <c r="B435" s="27" t="s">
        <v>2911</v>
      </c>
      <c r="C435" s="59" t="s">
        <v>490</v>
      </c>
      <c r="D435" s="63">
        <v>500</v>
      </c>
      <c r="E435" s="67">
        <v>1.24</v>
      </c>
      <c r="F435" s="68">
        <v>0.88</v>
      </c>
      <c r="G435" s="129"/>
      <c r="H435" s="68">
        <f t="shared" si="6"/>
        <v>0</v>
      </c>
    </row>
    <row r="436" spans="1:8" s="46" customFormat="1" ht="35.1" customHeight="1">
      <c r="A436" s="127" t="s">
        <v>2912</v>
      </c>
      <c r="B436" s="27" t="s">
        <v>2913</v>
      </c>
      <c r="C436" s="59" t="s">
        <v>490</v>
      </c>
      <c r="D436" s="60">
        <v>500</v>
      </c>
      <c r="E436" s="67">
        <v>1.24</v>
      </c>
      <c r="F436" s="68">
        <v>0.88</v>
      </c>
      <c r="G436" s="122"/>
      <c r="H436" s="68">
        <f t="shared" si="6"/>
        <v>0</v>
      </c>
    </row>
    <row r="437" spans="1:8" s="46" customFormat="1" ht="35.1" customHeight="1">
      <c r="A437" s="142" t="s">
        <v>3873</v>
      </c>
      <c r="B437" s="50" t="s">
        <v>3874</v>
      </c>
      <c r="C437" s="59" t="s">
        <v>8</v>
      </c>
      <c r="D437" s="60">
        <v>40</v>
      </c>
      <c r="E437" s="67">
        <v>18.91</v>
      </c>
      <c r="F437" s="68">
        <v>15.5</v>
      </c>
      <c r="G437" s="122"/>
      <c r="H437" s="68">
        <f t="shared" si="6"/>
        <v>0</v>
      </c>
    </row>
    <row r="438" spans="1:8" s="46" customFormat="1" ht="35.1" customHeight="1">
      <c r="A438" s="56" t="s">
        <v>1677</v>
      </c>
      <c r="B438" s="27" t="s">
        <v>1678</v>
      </c>
      <c r="C438" s="59" t="s">
        <v>490</v>
      </c>
      <c r="D438" s="60">
        <v>50</v>
      </c>
      <c r="E438" s="67">
        <v>11.2</v>
      </c>
      <c r="F438" s="68">
        <v>7.98</v>
      </c>
      <c r="G438" s="122"/>
      <c r="H438" s="68">
        <f t="shared" si="6"/>
        <v>0</v>
      </c>
    </row>
    <row r="439" spans="1:8" s="46" customFormat="1" ht="35.1" customHeight="1">
      <c r="A439" s="56" t="s">
        <v>3329</v>
      </c>
      <c r="B439" s="27" t="s">
        <v>3330</v>
      </c>
      <c r="C439" s="59" t="s">
        <v>490</v>
      </c>
      <c r="D439" s="60">
        <v>50</v>
      </c>
      <c r="E439" s="67">
        <v>11.2</v>
      </c>
      <c r="F439" s="68">
        <v>7.98</v>
      </c>
      <c r="G439" s="122"/>
      <c r="H439" s="68">
        <f t="shared" si="6"/>
        <v>0</v>
      </c>
    </row>
    <row r="440" spans="1:8" s="46" customFormat="1" ht="35.1" customHeight="1">
      <c r="A440" s="155" t="s">
        <v>1862</v>
      </c>
      <c r="B440" s="47" t="s">
        <v>1863</v>
      </c>
      <c r="C440" s="59" t="s">
        <v>8</v>
      </c>
      <c r="D440" s="65">
        <v>36</v>
      </c>
      <c r="E440" s="67">
        <v>13.76</v>
      </c>
      <c r="F440" s="68">
        <v>9.8000000000000007</v>
      </c>
      <c r="G440" s="129"/>
      <c r="H440" s="68">
        <f t="shared" si="6"/>
        <v>0</v>
      </c>
    </row>
    <row r="441" spans="1:8" s="46" customFormat="1" ht="35.1" customHeight="1">
      <c r="A441" s="155" t="s">
        <v>1864</v>
      </c>
      <c r="B441" s="47" t="s">
        <v>1865</v>
      </c>
      <c r="C441" s="59" t="s">
        <v>8</v>
      </c>
      <c r="D441" s="65">
        <v>36</v>
      </c>
      <c r="E441" s="67">
        <v>13.76</v>
      </c>
      <c r="F441" s="68">
        <v>9.8000000000000007</v>
      </c>
      <c r="G441" s="129"/>
      <c r="H441" s="68">
        <f t="shared" si="6"/>
        <v>0</v>
      </c>
    </row>
    <row r="442" spans="1:8" s="46" customFormat="1" ht="35.1" customHeight="1">
      <c r="A442" s="155" t="s">
        <v>1866</v>
      </c>
      <c r="B442" s="47" t="s">
        <v>1867</v>
      </c>
      <c r="C442" s="59" t="s">
        <v>8</v>
      </c>
      <c r="D442" s="65">
        <v>36</v>
      </c>
      <c r="E442" s="67">
        <v>13.76</v>
      </c>
      <c r="F442" s="68">
        <v>9.8000000000000007</v>
      </c>
      <c r="G442" s="129"/>
      <c r="H442" s="68">
        <f t="shared" si="6"/>
        <v>0</v>
      </c>
    </row>
    <row r="443" spans="1:8" s="46" customFormat="1" ht="35.1" customHeight="1">
      <c r="A443" s="127" t="s">
        <v>1679</v>
      </c>
      <c r="B443" s="27" t="s">
        <v>1680</v>
      </c>
      <c r="C443" s="59" t="s">
        <v>490</v>
      </c>
      <c r="D443" s="60">
        <v>40</v>
      </c>
      <c r="E443" s="67">
        <v>13.34</v>
      </c>
      <c r="F443" s="68">
        <v>9.5</v>
      </c>
      <c r="G443" s="122"/>
      <c r="H443" s="68">
        <f t="shared" si="6"/>
        <v>0</v>
      </c>
    </row>
    <row r="444" spans="1:8" s="46" customFormat="1" ht="35.1" customHeight="1">
      <c r="A444" s="142" t="s">
        <v>3875</v>
      </c>
      <c r="B444" s="50" t="s">
        <v>3876</v>
      </c>
      <c r="C444" s="59" t="s">
        <v>8</v>
      </c>
      <c r="D444" s="60">
        <v>20</v>
      </c>
      <c r="E444" s="67">
        <v>15.25</v>
      </c>
      <c r="F444" s="68">
        <v>12.5</v>
      </c>
      <c r="G444" s="122"/>
      <c r="H444" s="68">
        <f t="shared" si="6"/>
        <v>0</v>
      </c>
    </row>
    <row r="445" spans="1:8" s="46" customFormat="1" ht="35.1" customHeight="1">
      <c r="A445" s="142" t="s">
        <v>3877</v>
      </c>
      <c r="B445" s="50" t="s">
        <v>3878</v>
      </c>
      <c r="C445" s="59" t="s">
        <v>8</v>
      </c>
      <c r="D445" s="60">
        <v>20</v>
      </c>
      <c r="E445" s="67">
        <v>15.25</v>
      </c>
      <c r="F445" s="68">
        <v>12.5</v>
      </c>
      <c r="G445" s="122"/>
      <c r="H445" s="68">
        <f t="shared" si="6"/>
        <v>0</v>
      </c>
    </row>
    <row r="446" spans="1:8" s="46" customFormat="1" ht="35.1" customHeight="1">
      <c r="A446" s="142" t="s">
        <v>3879</v>
      </c>
      <c r="B446" s="50" t="s">
        <v>3880</v>
      </c>
      <c r="C446" s="59" t="s">
        <v>8</v>
      </c>
      <c r="D446" s="60">
        <v>20</v>
      </c>
      <c r="E446" s="67">
        <v>15.25</v>
      </c>
      <c r="F446" s="68">
        <v>12.5</v>
      </c>
      <c r="G446" s="122"/>
      <c r="H446" s="68">
        <f t="shared" si="6"/>
        <v>0</v>
      </c>
    </row>
    <row r="447" spans="1:8" s="46" customFormat="1" ht="35.1" customHeight="1">
      <c r="A447" s="142" t="s">
        <v>3881</v>
      </c>
      <c r="B447" s="50" t="s">
        <v>3882</v>
      </c>
      <c r="C447" s="59" t="s">
        <v>8</v>
      </c>
      <c r="D447" s="60">
        <v>20</v>
      </c>
      <c r="E447" s="67">
        <v>15.25</v>
      </c>
      <c r="F447" s="68">
        <v>12.5</v>
      </c>
      <c r="G447" s="122"/>
      <c r="H447" s="68">
        <f t="shared" si="6"/>
        <v>0</v>
      </c>
    </row>
    <row r="448" spans="1:8" s="46" customFormat="1" ht="35.1" customHeight="1">
      <c r="A448" s="142" t="s">
        <v>3883</v>
      </c>
      <c r="B448" s="50" t="s">
        <v>3884</v>
      </c>
      <c r="C448" s="59" t="s">
        <v>8</v>
      </c>
      <c r="D448" s="60">
        <v>20</v>
      </c>
      <c r="E448" s="67">
        <v>14.64</v>
      </c>
      <c r="F448" s="68">
        <v>12</v>
      </c>
      <c r="G448" s="122"/>
      <c r="H448" s="68">
        <f t="shared" si="6"/>
        <v>0</v>
      </c>
    </row>
    <row r="449" spans="1:8" s="46" customFormat="1" ht="35.1" customHeight="1">
      <c r="A449" s="125" t="s">
        <v>1868</v>
      </c>
      <c r="B449" s="27" t="s">
        <v>2914</v>
      </c>
      <c r="C449" s="59" t="s">
        <v>490</v>
      </c>
      <c r="D449" s="60">
        <v>20</v>
      </c>
      <c r="E449" s="67">
        <v>18.53</v>
      </c>
      <c r="F449" s="68">
        <v>13.2</v>
      </c>
      <c r="G449" s="122"/>
      <c r="H449" s="68">
        <f t="shared" si="6"/>
        <v>0</v>
      </c>
    </row>
    <row r="450" spans="1:8" s="46" customFormat="1" ht="35.1" customHeight="1">
      <c r="A450" s="127" t="s">
        <v>3168</v>
      </c>
      <c r="B450" s="27" t="s">
        <v>3420</v>
      </c>
      <c r="C450" s="59" t="s">
        <v>261</v>
      </c>
      <c r="D450" s="60">
        <v>4</v>
      </c>
      <c r="E450" s="67">
        <v>58.8</v>
      </c>
      <c r="F450" s="68">
        <v>41.88</v>
      </c>
      <c r="G450" s="122"/>
      <c r="H450" s="68">
        <f t="shared" si="6"/>
        <v>0</v>
      </c>
    </row>
    <row r="451" spans="1:8" s="46" customFormat="1" ht="35.1" customHeight="1">
      <c r="A451" s="131" t="s">
        <v>214</v>
      </c>
      <c r="B451" s="27" t="s">
        <v>215</v>
      </c>
      <c r="C451" s="59" t="s">
        <v>8</v>
      </c>
      <c r="D451" s="63">
        <v>10</v>
      </c>
      <c r="E451" s="67">
        <v>4.32</v>
      </c>
      <c r="F451" s="68">
        <v>3.08</v>
      </c>
      <c r="G451" s="129"/>
      <c r="H451" s="68">
        <f t="shared" si="6"/>
        <v>0</v>
      </c>
    </row>
    <row r="452" spans="1:8" s="46" customFormat="1" ht="35.1" customHeight="1">
      <c r="A452" s="126" t="s">
        <v>990</v>
      </c>
      <c r="B452" s="27" t="s">
        <v>3421</v>
      </c>
      <c r="C452" s="59" t="s">
        <v>989</v>
      </c>
      <c r="D452" s="60">
        <v>100</v>
      </c>
      <c r="E452" s="67">
        <v>4.93</v>
      </c>
      <c r="F452" s="68">
        <v>3.51</v>
      </c>
      <c r="G452" s="122"/>
      <c r="H452" s="68">
        <f t="shared" si="6"/>
        <v>0</v>
      </c>
    </row>
    <row r="453" spans="1:8" s="46" customFormat="1" ht="35.1" customHeight="1">
      <c r="A453" s="126" t="s">
        <v>988</v>
      </c>
      <c r="B453" s="27" t="s">
        <v>3170</v>
      </c>
      <c r="C453" s="59" t="s">
        <v>989</v>
      </c>
      <c r="D453" s="60">
        <v>100</v>
      </c>
      <c r="E453" s="67">
        <v>4.93</v>
      </c>
      <c r="F453" s="68">
        <v>3.51</v>
      </c>
      <c r="G453" s="133"/>
      <c r="H453" s="68">
        <f t="shared" si="6"/>
        <v>0</v>
      </c>
    </row>
    <row r="454" spans="1:8" s="46" customFormat="1" ht="35.1" customHeight="1">
      <c r="A454" s="126" t="s">
        <v>991</v>
      </c>
      <c r="B454" s="27" t="s">
        <v>3171</v>
      </c>
      <c r="C454" s="59" t="s">
        <v>989</v>
      </c>
      <c r="D454" s="60">
        <v>100</v>
      </c>
      <c r="E454" s="67">
        <v>4.93</v>
      </c>
      <c r="F454" s="68">
        <v>3.51</v>
      </c>
      <c r="G454" s="122"/>
      <c r="H454" s="68">
        <f t="shared" si="6"/>
        <v>0</v>
      </c>
    </row>
    <row r="455" spans="1:8" s="46" customFormat="1" ht="35.1" customHeight="1">
      <c r="A455" s="126" t="s">
        <v>992</v>
      </c>
      <c r="B455" s="27" t="s">
        <v>3172</v>
      </c>
      <c r="C455" s="59" t="s">
        <v>989</v>
      </c>
      <c r="D455" s="60">
        <v>100</v>
      </c>
      <c r="E455" s="67">
        <v>4.93</v>
      </c>
      <c r="F455" s="68">
        <v>3.51</v>
      </c>
      <c r="G455" s="122"/>
      <c r="H455" s="68">
        <f t="shared" si="6"/>
        <v>0</v>
      </c>
    </row>
    <row r="456" spans="1:8" s="46" customFormat="1" ht="35.1" customHeight="1">
      <c r="A456" s="126" t="s">
        <v>993</v>
      </c>
      <c r="B456" s="27" t="s">
        <v>994</v>
      </c>
      <c r="C456" s="59" t="s">
        <v>287</v>
      </c>
      <c r="D456" s="60">
        <v>100</v>
      </c>
      <c r="E456" s="67">
        <v>5.34</v>
      </c>
      <c r="F456" s="68">
        <v>3.8</v>
      </c>
      <c r="G456" s="122"/>
      <c r="H456" s="68">
        <f t="shared" si="6"/>
        <v>0</v>
      </c>
    </row>
    <row r="457" spans="1:8" s="46" customFormat="1" ht="35.1" customHeight="1">
      <c r="A457" s="126" t="s">
        <v>995</v>
      </c>
      <c r="B457" s="27" t="s">
        <v>996</v>
      </c>
      <c r="C457" s="59" t="s">
        <v>287</v>
      </c>
      <c r="D457" s="60">
        <v>100</v>
      </c>
      <c r="E457" s="67">
        <v>5.34</v>
      </c>
      <c r="F457" s="68">
        <v>3.8</v>
      </c>
      <c r="G457" s="122"/>
      <c r="H457" s="68">
        <f t="shared" si="6"/>
        <v>0</v>
      </c>
    </row>
    <row r="458" spans="1:8" s="46" customFormat="1" ht="35.1" customHeight="1">
      <c r="A458" s="127" t="s">
        <v>2915</v>
      </c>
      <c r="B458" s="27" t="s">
        <v>2916</v>
      </c>
      <c r="C458" s="59" t="s">
        <v>287</v>
      </c>
      <c r="D458" s="60">
        <v>100</v>
      </c>
      <c r="E458" s="67">
        <v>5.34</v>
      </c>
      <c r="F458" s="68">
        <v>3.8</v>
      </c>
      <c r="G458" s="122"/>
      <c r="H458" s="68">
        <f t="shared" si="6"/>
        <v>0</v>
      </c>
    </row>
    <row r="459" spans="1:8" s="46" customFormat="1" ht="35.1" customHeight="1">
      <c r="A459" s="126" t="s">
        <v>997</v>
      </c>
      <c r="B459" s="27" t="s">
        <v>998</v>
      </c>
      <c r="C459" s="59" t="s">
        <v>287</v>
      </c>
      <c r="D459" s="60">
        <v>50</v>
      </c>
      <c r="E459" s="67">
        <v>5.34</v>
      </c>
      <c r="F459" s="68">
        <v>3.8</v>
      </c>
      <c r="G459" s="122"/>
      <c r="H459" s="68">
        <f t="shared" si="6"/>
        <v>0</v>
      </c>
    </row>
    <row r="460" spans="1:8" s="46" customFormat="1" ht="35.1" customHeight="1">
      <c r="A460" s="126" t="s">
        <v>999</v>
      </c>
      <c r="B460" s="27" t="s">
        <v>1000</v>
      </c>
      <c r="C460" s="59" t="s">
        <v>287</v>
      </c>
      <c r="D460" s="60">
        <v>100</v>
      </c>
      <c r="E460" s="67">
        <v>5.34</v>
      </c>
      <c r="F460" s="68">
        <v>3.8</v>
      </c>
      <c r="G460" s="122"/>
      <c r="H460" s="68">
        <f t="shared" si="6"/>
        <v>0</v>
      </c>
    </row>
    <row r="461" spans="1:8" s="46" customFormat="1" ht="35.1" customHeight="1">
      <c r="A461" s="126" t="s">
        <v>1001</v>
      </c>
      <c r="B461" s="27" t="s">
        <v>1002</v>
      </c>
      <c r="C461" s="59" t="s">
        <v>287</v>
      </c>
      <c r="D461" s="60">
        <v>100</v>
      </c>
      <c r="E461" s="67">
        <v>5.34</v>
      </c>
      <c r="F461" s="68">
        <v>3.8</v>
      </c>
      <c r="G461" s="122"/>
      <c r="H461" s="68">
        <f t="shared" si="6"/>
        <v>0</v>
      </c>
    </row>
    <row r="462" spans="1:8" s="46" customFormat="1" ht="35.1" customHeight="1">
      <c r="A462" s="126" t="s">
        <v>2045</v>
      </c>
      <c r="B462" s="27" t="s">
        <v>3331</v>
      </c>
      <c r="C462" s="59" t="s">
        <v>287</v>
      </c>
      <c r="D462" s="60">
        <v>50</v>
      </c>
      <c r="E462" s="67">
        <v>10.15</v>
      </c>
      <c r="F462" s="68">
        <v>7.23</v>
      </c>
      <c r="G462" s="122"/>
      <c r="H462" s="68">
        <f t="shared" ref="H462:H469" si="7">F462*G462</f>
        <v>0</v>
      </c>
    </row>
    <row r="463" spans="1:8" s="46" customFormat="1" ht="35.1" customHeight="1">
      <c r="A463" s="126" t="s">
        <v>2047</v>
      </c>
      <c r="B463" s="27" t="s">
        <v>3332</v>
      </c>
      <c r="C463" s="59" t="s">
        <v>287</v>
      </c>
      <c r="D463" s="60">
        <v>50</v>
      </c>
      <c r="E463" s="67">
        <v>10.15</v>
      </c>
      <c r="F463" s="68">
        <v>7.23</v>
      </c>
      <c r="G463" s="122"/>
      <c r="H463" s="68">
        <f t="shared" si="7"/>
        <v>0</v>
      </c>
    </row>
    <row r="464" spans="1:8" s="46" customFormat="1" ht="35.1" customHeight="1">
      <c r="A464" s="126" t="s">
        <v>2048</v>
      </c>
      <c r="B464" s="27" t="s">
        <v>3333</v>
      </c>
      <c r="C464" s="59" t="s">
        <v>287</v>
      </c>
      <c r="D464" s="60">
        <v>50</v>
      </c>
      <c r="E464" s="67">
        <v>10.15</v>
      </c>
      <c r="F464" s="68">
        <v>7.23</v>
      </c>
      <c r="G464" s="122"/>
      <c r="H464" s="68">
        <f t="shared" si="7"/>
        <v>0</v>
      </c>
    </row>
    <row r="465" spans="1:255" s="46" customFormat="1" ht="35.1" customHeight="1">
      <c r="A465" s="126" t="s">
        <v>2049</v>
      </c>
      <c r="B465" s="27" t="s">
        <v>3334</v>
      </c>
      <c r="C465" s="59" t="s">
        <v>287</v>
      </c>
      <c r="D465" s="60">
        <v>50</v>
      </c>
      <c r="E465" s="67">
        <v>10.15</v>
      </c>
      <c r="F465" s="68">
        <v>7.23</v>
      </c>
      <c r="G465" s="122"/>
      <c r="H465" s="68">
        <f t="shared" si="7"/>
        <v>0</v>
      </c>
    </row>
    <row r="466" spans="1:255" s="46" customFormat="1" ht="35.1" customHeight="1">
      <c r="A466" s="126" t="s">
        <v>2050</v>
      </c>
      <c r="B466" s="27" t="s">
        <v>3335</v>
      </c>
      <c r="C466" s="59" t="s">
        <v>287</v>
      </c>
      <c r="D466" s="60">
        <v>50</v>
      </c>
      <c r="E466" s="67">
        <v>10.15</v>
      </c>
      <c r="F466" s="68">
        <v>7.23</v>
      </c>
      <c r="G466" s="122"/>
      <c r="H466" s="68">
        <f t="shared" si="7"/>
        <v>0</v>
      </c>
    </row>
    <row r="467" spans="1:255" s="46" customFormat="1" ht="35.1" customHeight="1">
      <c r="A467" s="126" t="s">
        <v>2044</v>
      </c>
      <c r="B467" s="27" t="s">
        <v>3336</v>
      </c>
      <c r="C467" s="59" t="s">
        <v>287</v>
      </c>
      <c r="D467" s="60">
        <v>50</v>
      </c>
      <c r="E467" s="67">
        <v>10.15</v>
      </c>
      <c r="F467" s="68">
        <v>7.23</v>
      </c>
      <c r="G467" s="122"/>
      <c r="H467" s="68">
        <f t="shared" si="7"/>
        <v>0</v>
      </c>
    </row>
    <row r="468" spans="1:255" s="46" customFormat="1" ht="35.1" customHeight="1">
      <c r="A468" s="126" t="s">
        <v>2046</v>
      </c>
      <c r="B468" s="27" t="s">
        <v>3337</v>
      </c>
      <c r="C468" s="59" t="s">
        <v>287</v>
      </c>
      <c r="D468" s="60">
        <v>50</v>
      </c>
      <c r="E468" s="67">
        <v>10.15</v>
      </c>
      <c r="F468" s="68">
        <v>7.23</v>
      </c>
      <c r="G468" s="122"/>
      <c r="H468" s="68">
        <f t="shared" si="7"/>
        <v>0</v>
      </c>
    </row>
    <row r="469" spans="1:255" s="46" customFormat="1" ht="35.1" customHeight="1" thickBot="1">
      <c r="A469" s="131" t="s">
        <v>1003</v>
      </c>
      <c r="B469" s="27" t="s">
        <v>1004</v>
      </c>
      <c r="C469" s="59" t="s">
        <v>3312</v>
      </c>
      <c r="D469" s="63">
        <v>25</v>
      </c>
      <c r="E469" s="67">
        <v>22.24</v>
      </c>
      <c r="F469" s="68">
        <v>15.84</v>
      </c>
      <c r="G469" s="129"/>
      <c r="H469" s="68">
        <f t="shared" si="7"/>
        <v>0</v>
      </c>
    </row>
    <row r="470" spans="1:255" s="10" customFormat="1" ht="30.2" customHeight="1" thickBot="1">
      <c r="A470" s="22" t="s">
        <v>7</v>
      </c>
      <c r="B470" s="20" t="s">
        <v>216</v>
      </c>
      <c r="C470" s="58" t="s">
        <v>7</v>
      </c>
      <c r="D470" s="58" t="s">
        <v>7</v>
      </c>
      <c r="E470" s="24" t="s">
        <v>7</v>
      </c>
      <c r="F470" s="24" t="s">
        <v>7</v>
      </c>
      <c r="G470" s="23" t="s">
        <v>7</v>
      </c>
      <c r="H470" s="25" t="s">
        <v>7</v>
      </c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  <c r="FD470" s="8"/>
      <c r="FE470" s="8"/>
      <c r="FF470" s="8"/>
      <c r="FG470" s="8"/>
      <c r="FH470" s="8"/>
      <c r="FI470" s="8"/>
      <c r="FJ470" s="8"/>
      <c r="FK470" s="8"/>
      <c r="FL470" s="8"/>
      <c r="FM470" s="8"/>
      <c r="FN470" s="8"/>
      <c r="FO470" s="8"/>
      <c r="FP470" s="8"/>
      <c r="FQ470" s="8"/>
      <c r="FR470" s="8"/>
      <c r="FS470" s="8"/>
      <c r="FT470" s="8"/>
      <c r="FU470" s="8"/>
      <c r="FV470" s="8"/>
      <c r="FW470" s="8"/>
      <c r="FX470" s="8"/>
      <c r="FY470" s="8"/>
      <c r="FZ470" s="8"/>
      <c r="GA470" s="8"/>
      <c r="GB470" s="8"/>
      <c r="GC470" s="8"/>
      <c r="GD470" s="8"/>
      <c r="GE470" s="8"/>
      <c r="GF470" s="8"/>
      <c r="GG470" s="8"/>
      <c r="GH470" s="8"/>
      <c r="GI470" s="8"/>
      <c r="GJ470" s="8"/>
      <c r="GK470" s="8"/>
      <c r="GL470" s="8"/>
      <c r="GM470" s="8"/>
      <c r="GN470" s="8"/>
      <c r="GO470" s="8"/>
      <c r="GP470" s="8"/>
      <c r="GQ470" s="8"/>
      <c r="GR470" s="8"/>
      <c r="GS470" s="8"/>
      <c r="GT470" s="8"/>
      <c r="GU470" s="8"/>
      <c r="GV470" s="8"/>
      <c r="GW470" s="8"/>
      <c r="GX470" s="8"/>
      <c r="GY470" s="8"/>
      <c r="GZ470" s="8"/>
      <c r="HA470" s="8"/>
      <c r="HB470" s="8"/>
      <c r="HC470" s="8"/>
      <c r="HD470" s="8"/>
      <c r="HE470" s="8"/>
      <c r="HF470" s="8"/>
      <c r="HG470" s="8"/>
      <c r="HH470" s="8"/>
      <c r="HI470" s="8"/>
      <c r="HJ470" s="8"/>
      <c r="HK470" s="8"/>
      <c r="HL470" s="8"/>
      <c r="HM470" s="8"/>
      <c r="HN470" s="8"/>
      <c r="HO470" s="8"/>
      <c r="HP470" s="8"/>
      <c r="HQ470" s="8"/>
      <c r="HR470" s="8"/>
      <c r="HS470" s="8"/>
      <c r="HT470" s="8"/>
      <c r="HU470" s="8"/>
      <c r="HV470" s="8"/>
      <c r="HW470" s="8"/>
      <c r="HX470" s="8"/>
      <c r="HY470" s="8"/>
      <c r="HZ470" s="8"/>
      <c r="IA470" s="8"/>
      <c r="IB470" s="8"/>
      <c r="IC470" s="8"/>
      <c r="ID470" s="8"/>
      <c r="IE470" s="8"/>
      <c r="IF470" s="8"/>
      <c r="IG470" s="8"/>
      <c r="IH470" s="8"/>
      <c r="II470" s="8"/>
      <c r="IJ470" s="8"/>
      <c r="IK470" s="8"/>
      <c r="IL470" s="8"/>
      <c r="IM470" s="8"/>
      <c r="IN470" s="8"/>
      <c r="IO470" s="8"/>
      <c r="IP470" s="8"/>
      <c r="IQ470" s="8"/>
      <c r="IR470" s="8"/>
      <c r="IS470" s="8"/>
      <c r="IT470" s="8"/>
      <c r="IU470" s="8"/>
    </row>
    <row r="471" spans="1:255" s="168" customFormat="1" ht="35.1" customHeight="1">
      <c r="A471" s="127" t="s">
        <v>3338</v>
      </c>
      <c r="B471" s="27" t="s">
        <v>3339</v>
      </c>
      <c r="C471" s="44" t="s">
        <v>490</v>
      </c>
      <c r="D471" s="42">
        <v>24</v>
      </c>
      <c r="E471" s="67">
        <v>5.6</v>
      </c>
      <c r="F471" s="68">
        <v>3.99</v>
      </c>
      <c r="G471" s="122"/>
      <c r="H471" s="68">
        <f>F471*G471</f>
        <v>0</v>
      </c>
    </row>
    <row r="472" spans="1:255" s="168" customFormat="1" ht="35.1" customHeight="1">
      <c r="A472" s="142" t="s">
        <v>3906</v>
      </c>
      <c r="B472" s="50" t="s">
        <v>1869</v>
      </c>
      <c r="C472" s="44" t="s">
        <v>218</v>
      </c>
      <c r="D472" s="42">
        <v>10</v>
      </c>
      <c r="E472" s="67">
        <v>20.37</v>
      </c>
      <c r="F472" s="68">
        <v>16.7</v>
      </c>
      <c r="G472" s="122"/>
      <c r="H472" s="68">
        <f>F472*G472</f>
        <v>0</v>
      </c>
    </row>
    <row r="473" spans="1:255" s="168" customFormat="1" ht="35.1" customHeight="1">
      <c r="A473" s="142" t="s">
        <v>3932</v>
      </c>
      <c r="B473" s="50" t="s">
        <v>1869</v>
      </c>
      <c r="C473" s="44" t="s">
        <v>341</v>
      </c>
      <c r="D473" s="42">
        <v>10</v>
      </c>
      <c r="E473" s="67">
        <v>20.56</v>
      </c>
      <c r="F473" s="68">
        <v>16.850000000000001</v>
      </c>
      <c r="G473" s="122"/>
      <c r="H473" s="68">
        <f>F473*G473</f>
        <v>0</v>
      </c>
    </row>
    <row r="474" spans="1:255" s="168" customFormat="1" ht="35.1" customHeight="1">
      <c r="A474" s="127" t="s">
        <v>2921</v>
      </c>
      <c r="B474" s="27" t="s">
        <v>1869</v>
      </c>
      <c r="C474" s="44" t="s">
        <v>252</v>
      </c>
      <c r="D474" s="42">
        <v>10</v>
      </c>
      <c r="E474" s="67">
        <v>25.26</v>
      </c>
      <c r="F474" s="68">
        <v>17.989999999999998</v>
      </c>
      <c r="G474" s="122"/>
      <c r="H474" s="68">
        <f>F474*G474</f>
        <v>0</v>
      </c>
    </row>
    <row r="475" spans="1:255" s="168" customFormat="1" ht="35.1" customHeight="1">
      <c r="A475" s="155" t="s">
        <v>1871</v>
      </c>
      <c r="B475" s="47" t="s">
        <v>1869</v>
      </c>
      <c r="C475" s="44" t="s">
        <v>287</v>
      </c>
      <c r="D475" s="169">
        <v>10</v>
      </c>
      <c r="E475" s="67">
        <v>34.4</v>
      </c>
      <c r="F475" s="68">
        <v>24.5</v>
      </c>
      <c r="G475" s="129"/>
      <c r="H475" s="68">
        <f>F475*G475</f>
        <v>0</v>
      </c>
    </row>
    <row r="476" spans="1:255" s="168" customFormat="1" ht="35.1" customHeight="1">
      <c r="A476" s="128" t="s">
        <v>1870</v>
      </c>
      <c r="B476" s="47" t="s">
        <v>2406</v>
      </c>
      <c r="C476" s="85" t="s">
        <v>222</v>
      </c>
      <c r="D476" s="169">
        <v>10</v>
      </c>
      <c r="E476" s="67">
        <v>30.19</v>
      </c>
      <c r="F476" s="68">
        <v>21.5</v>
      </c>
      <c r="G476" s="129"/>
      <c r="H476" s="68">
        <f>F476*G476</f>
        <v>0</v>
      </c>
    </row>
    <row r="477" spans="1:255" s="168" customFormat="1" ht="35.1" customHeight="1">
      <c r="A477" s="142" t="s">
        <v>2169</v>
      </c>
      <c r="B477" s="50" t="s">
        <v>2406</v>
      </c>
      <c r="C477" s="44" t="s">
        <v>2273</v>
      </c>
      <c r="D477" s="42">
        <v>10</v>
      </c>
      <c r="E477" s="67">
        <v>21.95</v>
      </c>
      <c r="F477" s="68">
        <v>17.989999999999998</v>
      </c>
      <c r="G477" s="122"/>
      <c r="H477" s="68">
        <f>F477*G477</f>
        <v>0</v>
      </c>
    </row>
    <row r="478" spans="1:255" s="168" customFormat="1" ht="35.1" customHeight="1">
      <c r="A478" s="142" t="s">
        <v>3962</v>
      </c>
      <c r="B478" s="50" t="s">
        <v>2406</v>
      </c>
      <c r="C478" s="44" t="s">
        <v>269</v>
      </c>
      <c r="D478" s="42">
        <v>10</v>
      </c>
      <c r="E478" s="67">
        <v>20.59</v>
      </c>
      <c r="F478" s="68">
        <v>16.88</v>
      </c>
      <c r="G478" s="122"/>
      <c r="H478" s="68">
        <f>F478*G478</f>
        <v>0</v>
      </c>
    </row>
    <row r="479" spans="1:255" s="168" customFormat="1" ht="35.1" customHeight="1">
      <c r="A479" s="127" t="s">
        <v>2922</v>
      </c>
      <c r="B479" s="27" t="s">
        <v>2406</v>
      </c>
      <c r="C479" s="44" t="s">
        <v>2582</v>
      </c>
      <c r="D479" s="42">
        <v>10</v>
      </c>
      <c r="E479" s="67">
        <v>23.85</v>
      </c>
      <c r="F479" s="68">
        <v>16.989999999999998</v>
      </c>
      <c r="G479" s="122"/>
      <c r="H479" s="68">
        <f>F479*G479</f>
        <v>0</v>
      </c>
    </row>
    <row r="480" spans="1:255" s="168" customFormat="1" ht="35.1" customHeight="1">
      <c r="A480" s="142" t="s">
        <v>3970</v>
      </c>
      <c r="B480" s="50" t="s">
        <v>2406</v>
      </c>
      <c r="C480" s="44" t="s">
        <v>263</v>
      </c>
      <c r="D480" s="42">
        <v>50</v>
      </c>
      <c r="E480" s="67">
        <v>22.08</v>
      </c>
      <c r="F480" s="68">
        <v>18.100000000000001</v>
      </c>
      <c r="G480" s="122"/>
      <c r="H480" s="68">
        <f>F480*G480</f>
        <v>0</v>
      </c>
    </row>
    <row r="481" spans="1:8" s="168" customFormat="1" ht="35.1" customHeight="1">
      <c r="A481" s="127" t="s">
        <v>2923</v>
      </c>
      <c r="B481" s="27" t="s">
        <v>2406</v>
      </c>
      <c r="C481" s="44" t="s">
        <v>257</v>
      </c>
      <c r="D481" s="42">
        <v>10</v>
      </c>
      <c r="E481" s="67">
        <v>25.26</v>
      </c>
      <c r="F481" s="68">
        <v>17.989999999999998</v>
      </c>
      <c r="G481" s="122"/>
      <c r="H481" s="68">
        <f>F481*G481</f>
        <v>0</v>
      </c>
    </row>
    <row r="482" spans="1:8" s="168" customFormat="1" ht="35.1" customHeight="1">
      <c r="A482" s="126" t="s">
        <v>2170</v>
      </c>
      <c r="B482" s="27" t="s">
        <v>2917</v>
      </c>
      <c r="C482" s="44" t="s">
        <v>730</v>
      </c>
      <c r="D482" s="42">
        <v>10</v>
      </c>
      <c r="E482" s="67">
        <v>61.64</v>
      </c>
      <c r="F482" s="68">
        <v>43.9</v>
      </c>
      <c r="G482" s="156"/>
      <c r="H482" s="68">
        <f>F482*G482</f>
        <v>0</v>
      </c>
    </row>
    <row r="483" spans="1:8" s="168" customFormat="1" ht="35.1" customHeight="1">
      <c r="A483" s="126" t="s">
        <v>2171</v>
      </c>
      <c r="B483" s="27" t="s">
        <v>2918</v>
      </c>
      <c r="C483" s="44" t="s">
        <v>730</v>
      </c>
      <c r="D483" s="42">
        <v>10</v>
      </c>
      <c r="E483" s="67">
        <v>61.64</v>
      </c>
      <c r="F483" s="68">
        <v>43.9</v>
      </c>
      <c r="G483" s="122"/>
      <c r="H483" s="68">
        <f>F483*G483</f>
        <v>0</v>
      </c>
    </row>
    <row r="484" spans="1:8" s="168" customFormat="1" ht="35.1" customHeight="1">
      <c r="A484" s="127" t="s">
        <v>2919</v>
      </c>
      <c r="B484" s="27" t="s">
        <v>3422</v>
      </c>
      <c r="C484" s="44" t="s">
        <v>222</v>
      </c>
      <c r="D484" s="42">
        <v>10</v>
      </c>
      <c r="E484" s="67">
        <v>26.61</v>
      </c>
      <c r="F484" s="68">
        <v>18.95</v>
      </c>
      <c r="G484" s="122"/>
      <c r="H484" s="68">
        <f>F484*G484</f>
        <v>0</v>
      </c>
    </row>
    <row r="485" spans="1:8" s="168" customFormat="1" ht="35.1" customHeight="1">
      <c r="A485" s="142" t="s">
        <v>3990</v>
      </c>
      <c r="B485" s="50" t="s">
        <v>3991</v>
      </c>
      <c r="C485" s="44" t="s">
        <v>292</v>
      </c>
      <c r="D485" s="42">
        <v>10</v>
      </c>
      <c r="E485" s="67">
        <v>20.59</v>
      </c>
      <c r="F485" s="68">
        <v>16.88</v>
      </c>
      <c r="G485" s="122"/>
      <c r="H485" s="68">
        <f>F485*G485</f>
        <v>0</v>
      </c>
    </row>
    <row r="486" spans="1:8" s="168" customFormat="1" ht="35.1" customHeight="1">
      <c r="A486" s="142" t="s">
        <v>3924</v>
      </c>
      <c r="B486" s="50" t="s">
        <v>3925</v>
      </c>
      <c r="C486" s="44" t="s">
        <v>286</v>
      </c>
      <c r="D486" s="42">
        <v>10</v>
      </c>
      <c r="E486" s="67">
        <v>20.59</v>
      </c>
      <c r="F486" s="68">
        <v>16.88</v>
      </c>
      <c r="G486" s="122"/>
      <c r="H486" s="68">
        <f>F486*G486</f>
        <v>0</v>
      </c>
    </row>
    <row r="487" spans="1:8" s="168" customFormat="1" ht="35.1" customHeight="1">
      <c r="A487" s="127" t="s">
        <v>2920</v>
      </c>
      <c r="B487" s="27" t="s">
        <v>3423</v>
      </c>
      <c r="C487" s="44" t="s">
        <v>222</v>
      </c>
      <c r="D487" s="42">
        <v>10</v>
      </c>
      <c r="E487" s="67">
        <v>26.61</v>
      </c>
      <c r="F487" s="68">
        <v>18.95</v>
      </c>
      <c r="G487" s="122"/>
      <c r="H487" s="68">
        <f>F487*G487</f>
        <v>0</v>
      </c>
    </row>
    <row r="488" spans="1:8" s="168" customFormat="1" ht="35.1" customHeight="1">
      <c r="A488" s="127" t="s">
        <v>2924</v>
      </c>
      <c r="B488" s="27" t="s">
        <v>3424</v>
      </c>
      <c r="C488" s="44" t="s">
        <v>334</v>
      </c>
      <c r="D488" s="42">
        <v>10</v>
      </c>
      <c r="E488" s="67">
        <v>25.26</v>
      </c>
      <c r="F488" s="68">
        <v>17.989999999999998</v>
      </c>
      <c r="G488" s="122"/>
      <c r="H488" s="68">
        <f>F488*G488</f>
        <v>0</v>
      </c>
    </row>
    <row r="489" spans="1:8" s="168" customFormat="1" ht="35.1" customHeight="1">
      <c r="A489" s="142" t="s">
        <v>3907</v>
      </c>
      <c r="B489" s="50" t="s">
        <v>3908</v>
      </c>
      <c r="C489" s="44" t="s">
        <v>218</v>
      </c>
      <c r="D489" s="42">
        <v>10</v>
      </c>
      <c r="E489" s="67">
        <v>22.88</v>
      </c>
      <c r="F489" s="68">
        <v>18.75</v>
      </c>
      <c r="G489" s="122"/>
      <c r="H489" s="68">
        <f>F489*G489</f>
        <v>0</v>
      </c>
    </row>
    <row r="490" spans="1:8" s="168" customFormat="1" ht="35.1" customHeight="1">
      <c r="A490" s="142" t="s">
        <v>3909</v>
      </c>
      <c r="B490" s="50" t="s">
        <v>3910</v>
      </c>
      <c r="C490" s="44" t="s">
        <v>218</v>
      </c>
      <c r="D490" s="42">
        <v>10</v>
      </c>
      <c r="E490" s="67">
        <v>22.88</v>
      </c>
      <c r="F490" s="68">
        <v>18.75</v>
      </c>
      <c r="G490" s="122"/>
      <c r="H490" s="68">
        <f>F490*G490</f>
        <v>0</v>
      </c>
    </row>
    <row r="491" spans="1:8" s="168" customFormat="1" ht="35.1" customHeight="1">
      <c r="A491" s="142" t="s">
        <v>4001</v>
      </c>
      <c r="B491" s="50" t="s">
        <v>4002</v>
      </c>
      <c r="C491" s="44" t="s">
        <v>287</v>
      </c>
      <c r="D491" s="42">
        <v>10</v>
      </c>
      <c r="E491" s="67">
        <v>22.81</v>
      </c>
      <c r="F491" s="68">
        <v>18.7</v>
      </c>
      <c r="G491" s="122"/>
      <c r="H491" s="68">
        <f>F491*G491</f>
        <v>0</v>
      </c>
    </row>
    <row r="492" spans="1:8" s="168" customFormat="1" ht="35.1" customHeight="1">
      <c r="A492" s="142" t="s">
        <v>2172</v>
      </c>
      <c r="B492" s="50" t="s">
        <v>3425</v>
      </c>
      <c r="C492" s="44" t="s">
        <v>1911</v>
      </c>
      <c r="D492" s="42">
        <v>10</v>
      </c>
      <c r="E492" s="67">
        <v>20.59</v>
      </c>
      <c r="F492" s="68">
        <v>16.88</v>
      </c>
      <c r="G492" s="122"/>
      <c r="H492" s="68">
        <f>F492*G492</f>
        <v>0</v>
      </c>
    </row>
    <row r="493" spans="1:8" s="168" customFormat="1" ht="35.1" customHeight="1">
      <c r="A493" s="126" t="s">
        <v>2636</v>
      </c>
      <c r="B493" s="27" t="s">
        <v>3426</v>
      </c>
      <c r="C493" s="44" t="s">
        <v>226</v>
      </c>
      <c r="D493" s="42">
        <v>5</v>
      </c>
      <c r="E493" s="67">
        <v>37.21</v>
      </c>
      <c r="F493" s="68">
        <v>26.5</v>
      </c>
      <c r="G493" s="122"/>
      <c r="H493" s="68">
        <f>F493*G493</f>
        <v>0</v>
      </c>
    </row>
    <row r="494" spans="1:8" s="168" customFormat="1" ht="35.1" customHeight="1">
      <c r="A494" s="126" t="s">
        <v>1681</v>
      </c>
      <c r="B494" s="27" t="s">
        <v>3427</v>
      </c>
      <c r="C494" s="44" t="s">
        <v>539</v>
      </c>
      <c r="D494" s="42">
        <v>20</v>
      </c>
      <c r="E494" s="67">
        <v>12.92</v>
      </c>
      <c r="F494" s="68">
        <v>9.1999999999999993</v>
      </c>
      <c r="G494" s="122"/>
      <c r="H494" s="68">
        <f>F494*G494</f>
        <v>0</v>
      </c>
    </row>
    <row r="495" spans="1:8" s="168" customFormat="1" ht="35.1" customHeight="1">
      <c r="A495" s="130" t="s">
        <v>236</v>
      </c>
      <c r="B495" s="27" t="s">
        <v>3929</v>
      </c>
      <c r="C495" s="170" t="s">
        <v>224</v>
      </c>
      <c r="D495" s="170">
        <v>500</v>
      </c>
      <c r="E495" s="67">
        <v>2.09</v>
      </c>
      <c r="F495" s="68">
        <v>1.49</v>
      </c>
      <c r="G495" s="70"/>
      <c r="H495" s="68">
        <f>F495*G495</f>
        <v>0</v>
      </c>
    </row>
    <row r="496" spans="1:8" s="168" customFormat="1" ht="35.1" customHeight="1">
      <c r="A496" s="130" t="s">
        <v>221</v>
      </c>
      <c r="B496" s="27" t="s">
        <v>2925</v>
      </c>
      <c r="C496" s="170" t="s">
        <v>222</v>
      </c>
      <c r="D496" s="170">
        <v>500</v>
      </c>
      <c r="E496" s="67">
        <v>1.77</v>
      </c>
      <c r="F496" s="68">
        <v>1.26</v>
      </c>
      <c r="G496" s="70"/>
      <c r="H496" s="68">
        <f>F496*G496</f>
        <v>0</v>
      </c>
    </row>
    <row r="497" spans="1:8" s="168" customFormat="1" ht="35.1" customHeight="1">
      <c r="A497" s="130" t="s">
        <v>223</v>
      </c>
      <c r="B497" s="27" t="s">
        <v>3930</v>
      </c>
      <c r="C497" s="170" t="s">
        <v>224</v>
      </c>
      <c r="D497" s="170">
        <v>500</v>
      </c>
      <c r="E497" s="67">
        <v>2.09</v>
      </c>
      <c r="F497" s="68">
        <v>1.49</v>
      </c>
      <c r="G497" s="70"/>
      <c r="H497" s="68">
        <f>F497*G497</f>
        <v>0</v>
      </c>
    </row>
    <row r="498" spans="1:8" s="168" customFormat="1" ht="35.1" customHeight="1">
      <c r="A498" s="124" t="s">
        <v>2338</v>
      </c>
      <c r="B498" s="27" t="s">
        <v>2926</v>
      </c>
      <c r="C498" s="44" t="s">
        <v>1911</v>
      </c>
      <c r="D498" s="42"/>
      <c r="E498" s="67">
        <v>1.77</v>
      </c>
      <c r="F498" s="68">
        <v>1.26</v>
      </c>
      <c r="G498" s="122"/>
      <c r="H498" s="68">
        <f>F498*G498</f>
        <v>0</v>
      </c>
    </row>
    <row r="499" spans="1:8" s="168" customFormat="1" ht="35.1" customHeight="1">
      <c r="A499" s="124" t="s">
        <v>2350</v>
      </c>
      <c r="B499" s="27" t="s">
        <v>2927</v>
      </c>
      <c r="C499" s="44" t="s">
        <v>220</v>
      </c>
      <c r="D499" s="42"/>
      <c r="E499" s="67">
        <v>2.3199999999999998</v>
      </c>
      <c r="F499" s="68">
        <v>1.65</v>
      </c>
      <c r="G499" s="122"/>
      <c r="H499" s="68">
        <f>F499*G499</f>
        <v>0</v>
      </c>
    </row>
    <row r="500" spans="1:8" s="168" customFormat="1" ht="35.1" customHeight="1">
      <c r="A500" s="143" t="s">
        <v>219</v>
      </c>
      <c r="B500" s="27" t="s">
        <v>2927</v>
      </c>
      <c r="C500" s="42" t="s">
        <v>220</v>
      </c>
      <c r="D500" s="44"/>
      <c r="E500" s="67">
        <v>2.0099999999999998</v>
      </c>
      <c r="F500" s="68">
        <v>1.43</v>
      </c>
      <c r="G500" s="122"/>
      <c r="H500" s="68">
        <f>F500*G500</f>
        <v>0</v>
      </c>
    </row>
    <row r="501" spans="1:8" s="168" customFormat="1" ht="35.1" customHeight="1">
      <c r="A501" s="126" t="s">
        <v>241</v>
      </c>
      <c r="B501" s="27" t="s">
        <v>2928</v>
      </c>
      <c r="C501" s="44" t="s">
        <v>220</v>
      </c>
      <c r="D501" s="42">
        <v>500</v>
      </c>
      <c r="E501" s="67">
        <v>1.85</v>
      </c>
      <c r="F501" s="68">
        <v>1.32</v>
      </c>
      <c r="G501" s="122"/>
      <c r="H501" s="68">
        <f>F501*G501</f>
        <v>0</v>
      </c>
    </row>
    <row r="502" spans="1:8" s="168" customFormat="1" ht="35.1" customHeight="1">
      <c r="A502" s="130" t="s">
        <v>233</v>
      </c>
      <c r="B502" s="27" t="s">
        <v>2929</v>
      </c>
      <c r="C502" s="170" t="s">
        <v>234</v>
      </c>
      <c r="D502" s="170">
        <v>500</v>
      </c>
      <c r="E502" s="67">
        <v>1.77</v>
      </c>
      <c r="F502" s="68">
        <v>1.26</v>
      </c>
      <c r="G502" s="70"/>
      <c r="H502" s="68">
        <f>F502*G502</f>
        <v>0</v>
      </c>
    </row>
    <row r="503" spans="1:8" s="168" customFormat="1" ht="35.1" customHeight="1">
      <c r="A503" s="130" t="s">
        <v>225</v>
      </c>
      <c r="B503" s="27" t="s">
        <v>2930</v>
      </c>
      <c r="C503" s="170" t="s">
        <v>226</v>
      </c>
      <c r="D503" s="170">
        <v>500</v>
      </c>
      <c r="E503" s="67">
        <v>2.0099999999999998</v>
      </c>
      <c r="F503" s="68">
        <v>1.43</v>
      </c>
      <c r="G503" s="70"/>
      <c r="H503" s="68">
        <f>F503*G503</f>
        <v>0</v>
      </c>
    </row>
    <row r="504" spans="1:8" s="168" customFormat="1" ht="35.1" customHeight="1">
      <c r="A504" s="54" t="s">
        <v>237</v>
      </c>
      <c r="B504" s="27" t="s">
        <v>2931</v>
      </c>
      <c r="C504" s="170" t="s">
        <v>226</v>
      </c>
      <c r="D504" s="170">
        <v>500</v>
      </c>
      <c r="E504" s="67">
        <v>2.0099999999999998</v>
      </c>
      <c r="F504" s="68">
        <v>1.43</v>
      </c>
      <c r="G504" s="70"/>
      <c r="H504" s="68">
        <f>F504*G504</f>
        <v>0</v>
      </c>
    </row>
    <row r="505" spans="1:8" s="168" customFormat="1" ht="35.1" customHeight="1">
      <c r="A505" s="54" t="s">
        <v>229</v>
      </c>
      <c r="B505" s="27" t="s">
        <v>2932</v>
      </c>
      <c r="C505" s="170" t="s">
        <v>230</v>
      </c>
      <c r="D505" s="170">
        <v>500</v>
      </c>
      <c r="E505" s="67">
        <v>2.09</v>
      </c>
      <c r="F505" s="68">
        <v>1.49</v>
      </c>
      <c r="G505" s="70"/>
      <c r="H505" s="68">
        <f>F505*G505</f>
        <v>0</v>
      </c>
    </row>
    <row r="506" spans="1:8" s="168" customFormat="1" ht="35.1" customHeight="1">
      <c r="A506" s="130" t="s">
        <v>240</v>
      </c>
      <c r="B506" s="27" t="s">
        <v>2933</v>
      </c>
      <c r="C506" s="170" t="s">
        <v>230</v>
      </c>
      <c r="D506" s="170">
        <v>500</v>
      </c>
      <c r="E506" s="67">
        <v>2.09</v>
      </c>
      <c r="F506" s="68">
        <v>1.49</v>
      </c>
      <c r="G506" s="70"/>
      <c r="H506" s="68">
        <f>F506*G506</f>
        <v>0</v>
      </c>
    </row>
    <row r="507" spans="1:8" s="168" customFormat="1" ht="35.1" customHeight="1">
      <c r="A507" s="130" t="s">
        <v>235</v>
      </c>
      <c r="B507" s="27" t="s">
        <v>2934</v>
      </c>
      <c r="C507" s="170" t="s">
        <v>222</v>
      </c>
      <c r="D507" s="170">
        <v>500</v>
      </c>
      <c r="E507" s="67">
        <v>1.77</v>
      </c>
      <c r="F507" s="68">
        <v>1.26</v>
      </c>
      <c r="G507" s="70"/>
      <c r="H507" s="68">
        <f>F507*G507</f>
        <v>0</v>
      </c>
    </row>
    <row r="508" spans="1:8" s="168" customFormat="1" ht="35.1" customHeight="1">
      <c r="A508" s="126" t="s">
        <v>244</v>
      </c>
      <c r="B508" s="27" t="s">
        <v>2935</v>
      </c>
      <c r="C508" s="170" t="s">
        <v>222</v>
      </c>
      <c r="D508" s="42">
        <v>500</v>
      </c>
      <c r="E508" s="67">
        <v>1.85</v>
      </c>
      <c r="F508" s="68">
        <v>1.32</v>
      </c>
      <c r="G508" s="122"/>
      <c r="H508" s="68">
        <f>F508*G508</f>
        <v>0</v>
      </c>
    </row>
    <row r="509" spans="1:8" s="168" customFormat="1" ht="35.1" customHeight="1">
      <c r="A509" s="52" t="s">
        <v>245</v>
      </c>
      <c r="B509" s="27" t="s">
        <v>2936</v>
      </c>
      <c r="C509" s="44" t="s">
        <v>246</v>
      </c>
      <c r="D509" s="42">
        <v>500</v>
      </c>
      <c r="E509" s="67">
        <v>1.85</v>
      </c>
      <c r="F509" s="68">
        <v>1.32</v>
      </c>
      <c r="G509" s="122"/>
      <c r="H509" s="68">
        <f>F509*G509</f>
        <v>0</v>
      </c>
    </row>
    <row r="510" spans="1:8" s="168" customFormat="1" ht="35.1" customHeight="1">
      <c r="A510" s="126" t="s">
        <v>242</v>
      </c>
      <c r="B510" s="27" t="s">
        <v>2937</v>
      </c>
      <c r="C510" s="44" t="s">
        <v>217</v>
      </c>
      <c r="D510" s="42">
        <v>500</v>
      </c>
      <c r="E510" s="67">
        <v>1.85</v>
      </c>
      <c r="F510" s="68">
        <v>1.32</v>
      </c>
      <c r="G510" s="122"/>
      <c r="H510" s="68">
        <f>F510*G510</f>
        <v>0</v>
      </c>
    </row>
    <row r="511" spans="1:8" s="168" customFormat="1" ht="35.1" customHeight="1">
      <c r="A511" s="130" t="s">
        <v>231</v>
      </c>
      <c r="B511" s="27" t="s">
        <v>2938</v>
      </c>
      <c r="C511" s="170" t="s">
        <v>232</v>
      </c>
      <c r="D511" s="170">
        <v>500</v>
      </c>
      <c r="E511" s="67">
        <v>1.77</v>
      </c>
      <c r="F511" s="68">
        <v>1.26</v>
      </c>
      <c r="G511" s="70"/>
      <c r="H511" s="68">
        <f>F511*G511</f>
        <v>0</v>
      </c>
    </row>
    <row r="512" spans="1:8" s="168" customFormat="1" ht="35.1" customHeight="1">
      <c r="A512" s="124" t="s">
        <v>2460</v>
      </c>
      <c r="B512" s="27" t="s">
        <v>3931</v>
      </c>
      <c r="C512" s="44" t="s">
        <v>224</v>
      </c>
      <c r="D512" s="42"/>
      <c r="E512" s="67">
        <v>2.09</v>
      </c>
      <c r="F512" s="68">
        <v>1.49</v>
      </c>
      <c r="G512" s="122"/>
      <c r="H512" s="68">
        <f>F512*G512</f>
        <v>0</v>
      </c>
    </row>
    <row r="513" spans="1:8" s="168" customFormat="1" ht="35.1" customHeight="1">
      <c r="A513" s="130" t="s">
        <v>227</v>
      </c>
      <c r="B513" s="27" t="s">
        <v>2939</v>
      </c>
      <c r="C513" s="170" t="s">
        <v>228</v>
      </c>
      <c r="D513" s="170">
        <v>500</v>
      </c>
      <c r="E513" s="67">
        <v>2.09</v>
      </c>
      <c r="F513" s="68">
        <v>1.49</v>
      </c>
      <c r="G513" s="70"/>
      <c r="H513" s="68">
        <f>F513*G513</f>
        <v>0</v>
      </c>
    </row>
    <row r="514" spans="1:8" s="168" customFormat="1" ht="35.1" customHeight="1">
      <c r="A514" s="130" t="s">
        <v>238</v>
      </c>
      <c r="B514" s="27" t="s">
        <v>2940</v>
      </c>
      <c r="C514" s="170" t="s">
        <v>239</v>
      </c>
      <c r="D514" s="170">
        <v>500</v>
      </c>
      <c r="E514" s="67">
        <v>1.77</v>
      </c>
      <c r="F514" s="68">
        <v>1.26</v>
      </c>
      <c r="G514" s="70"/>
      <c r="H514" s="68">
        <f>F514*G514</f>
        <v>0</v>
      </c>
    </row>
    <row r="515" spans="1:8" s="168" customFormat="1" ht="35.1" customHeight="1">
      <c r="A515" s="127" t="s">
        <v>248</v>
      </c>
      <c r="B515" s="27" t="s">
        <v>249</v>
      </c>
      <c r="C515" s="170" t="s">
        <v>243</v>
      </c>
      <c r="D515" s="170">
        <v>200</v>
      </c>
      <c r="E515" s="67">
        <v>3.93</v>
      </c>
      <c r="F515" s="68">
        <v>2.8</v>
      </c>
      <c r="G515" s="70"/>
      <c r="H515" s="68">
        <f>F515*G515</f>
        <v>0</v>
      </c>
    </row>
    <row r="516" spans="1:8" s="168" customFormat="1" ht="35.1" customHeight="1">
      <c r="A516" s="52" t="s">
        <v>2601</v>
      </c>
      <c r="B516" s="27" t="s">
        <v>3428</v>
      </c>
      <c r="C516" s="44" t="s">
        <v>222</v>
      </c>
      <c r="D516" s="42">
        <v>50</v>
      </c>
      <c r="E516" s="67">
        <v>4.2</v>
      </c>
      <c r="F516" s="68">
        <v>2.99</v>
      </c>
      <c r="G516" s="122"/>
      <c r="H516" s="68">
        <f>F516*G516</f>
        <v>0</v>
      </c>
    </row>
    <row r="517" spans="1:8" s="168" customFormat="1" ht="35.1" customHeight="1">
      <c r="A517" s="56" t="s">
        <v>2941</v>
      </c>
      <c r="B517" s="27" t="s">
        <v>3429</v>
      </c>
      <c r="C517" s="44" t="s">
        <v>230</v>
      </c>
      <c r="D517" s="42">
        <v>50</v>
      </c>
      <c r="E517" s="67">
        <v>8.9600000000000009</v>
      </c>
      <c r="F517" s="68">
        <v>6.38</v>
      </c>
      <c r="G517" s="122"/>
      <c r="H517" s="68">
        <f>F517*G517</f>
        <v>0</v>
      </c>
    </row>
    <row r="518" spans="1:8" s="168" customFormat="1" ht="35.1" customHeight="1">
      <c r="A518" s="56" t="s">
        <v>2339</v>
      </c>
      <c r="B518" s="27" t="s">
        <v>3430</v>
      </c>
      <c r="C518" s="44" t="s">
        <v>1911</v>
      </c>
      <c r="D518" s="42">
        <v>50</v>
      </c>
      <c r="E518" s="67">
        <v>8.68</v>
      </c>
      <c r="F518" s="68">
        <v>6.18</v>
      </c>
      <c r="G518" s="122"/>
      <c r="H518" s="68">
        <f>F518*G518</f>
        <v>0</v>
      </c>
    </row>
    <row r="519" spans="1:8" s="168" customFormat="1" ht="35.1" customHeight="1">
      <c r="A519" s="52" t="s">
        <v>1872</v>
      </c>
      <c r="B519" s="27" t="s">
        <v>251</v>
      </c>
      <c r="C519" s="44" t="s">
        <v>220</v>
      </c>
      <c r="D519" s="42">
        <v>50</v>
      </c>
      <c r="E519" s="67">
        <v>8.7799999999999994</v>
      </c>
      <c r="F519" s="68">
        <v>6.25</v>
      </c>
      <c r="G519" s="122"/>
      <c r="H519" s="68">
        <f>F519*G519</f>
        <v>0</v>
      </c>
    </row>
    <row r="520" spans="1:8" s="168" customFormat="1" ht="35.1" customHeight="1">
      <c r="A520" s="128" t="s">
        <v>256</v>
      </c>
      <c r="B520" s="49" t="s">
        <v>251</v>
      </c>
      <c r="C520" s="44" t="s">
        <v>224</v>
      </c>
      <c r="D520" s="171">
        <v>50</v>
      </c>
      <c r="E520" s="67">
        <v>9.48</v>
      </c>
      <c r="F520" s="68">
        <v>6.75</v>
      </c>
      <c r="G520" s="123"/>
      <c r="H520" s="68">
        <f>F520*G520</f>
        <v>0</v>
      </c>
    </row>
    <row r="521" spans="1:8" s="168" customFormat="1" ht="35.1" customHeight="1">
      <c r="A521" s="127" t="s">
        <v>2481</v>
      </c>
      <c r="B521" s="27" t="s">
        <v>251</v>
      </c>
      <c r="C521" s="44" t="s">
        <v>226</v>
      </c>
      <c r="D521" s="42">
        <v>50</v>
      </c>
      <c r="E521" s="67">
        <v>8.85</v>
      </c>
      <c r="F521" s="68">
        <v>6.3</v>
      </c>
      <c r="G521" s="122"/>
      <c r="H521" s="68">
        <f>F521*G521</f>
        <v>0</v>
      </c>
    </row>
    <row r="522" spans="1:8" s="168" customFormat="1" ht="35.1" customHeight="1">
      <c r="A522" s="126" t="s">
        <v>1683</v>
      </c>
      <c r="B522" s="27" t="s">
        <v>251</v>
      </c>
      <c r="C522" s="44" t="s">
        <v>259</v>
      </c>
      <c r="D522" s="42">
        <v>50</v>
      </c>
      <c r="E522" s="67">
        <v>6.5</v>
      </c>
      <c r="F522" s="68">
        <v>4.63</v>
      </c>
      <c r="G522" s="122"/>
      <c r="H522" s="68">
        <f>F522*G522</f>
        <v>0</v>
      </c>
    </row>
    <row r="523" spans="1:8" s="168" customFormat="1" ht="35.1" customHeight="1">
      <c r="A523" s="126" t="s">
        <v>250</v>
      </c>
      <c r="B523" s="27" t="s">
        <v>251</v>
      </c>
      <c r="C523" s="44" t="s">
        <v>217</v>
      </c>
      <c r="D523" s="42">
        <v>50</v>
      </c>
      <c r="E523" s="67">
        <v>8.6300000000000008</v>
      </c>
      <c r="F523" s="68">
        <v>6.15</v>
      </c>
      <c r="G523" s="122"/>
      <c r="H523" s="68">
        <f>F523*G523</f>
        <v>0</v>
      </c>
    </row>
    <row r="524" spans="1:8" s="168" customFormat="1" ht="35.1" customHeight="1">
      <c r="A524" s="126" t="s">
        <v>2174</v>
      </c>
      <c r="B524" s="27" t="s">
        <v>251</v>
      </c>
      <c r="C524" s="44" t="s">
        <v>511</v>
      </c>
      <c r="D524" s="42">
        <v>50</v>
      </c>
      <c r="E524" s="67">
        <v>5.42</v>
      </c>
      <c r="F524" s="68">
        <v>3.86</v>
      </c>
      <c r="G524" s="122"/>
      <c r="H524" s="68">
        <f>F524*G524</f>
        <v>0</v>
      </c>
    </row>
    <row r="525" spans="1:8" s="168" customFormat="1" ht="35.1" customHeight="1">
      <c r="A525" s="130" t="s">
        <v>253</v>
      </c>
      <c r="B525" s="27" t="s">
        <v>3431</v>
      </c>
      <c r="C525" s="170" t="s">
        <v>224</v>
      </c>
      <c r="D525" s="170">
        <v>50</v>
      </c>
      <c r="E525" s="67">
        <v>10.73</v>
      </c>
      <c r="F525" s="68">
        <v>7.64</v>
      </c>
      <c r="G525" s="70"/>
      <c r="H525" s="68">
        <f>F525*G525</f>
        <v>0</v>
      </c>
    </row>
    <row r="526" spans="1:8" s="168" customFormat="1" ht="35.1" customHeight="1">
      <c r="A526" s="127" t="s">
        <v>2173</v>
      </c>
      <c r="B526" s="27" t="s">
        <v>3431</v>
      </c>
      <c r="C526" s="44" t="s">
        <v>246</v>
      </c>
      <c r="D526" s="42">
        <v>50</v>
      </c>
      <c r="E526" s="67">
        <v>8.58</v>
      </c>
      <c r="F526" s="68">
        <v>6.11</v>
      </c>
      <c r="G526" s="122"/>
      <c r="H526" s="68">
        <f>F526*G526</f>
        <v>0</v>
      </c>
    </row>
    <row r="527" spans="1:8" s="168" customFormat="1" ht="35.1" customHeight="1">
      <c r="A527" s="127" t="s">
        <v>3340</v>
      </c>
      <c r="B527" s="27" t="s">
        <v>3432</v>
      </c>
      <c r="C527" s="44" t="s">
        <v>2586</v>
      </c>
      <c r="D527" s="42">
        <v>50</v>
      </c>
      <c r="E527" s="67">
        <v>9.69</v>
      </c>
      <c r="F527" s="68">
        <v>6.9</v>
      </c>
      <c r="G527" s="122"/>
      <c r="H527" s="68">
        <f>F527*G527</f>
        <v>0</v>
      </c>
    </row>
    <row r="528" spans="1:8" s="168" customFormat="1" ht="35.1" customHeight="1">
      <c r="A528" s="126" t="s">
        <v>260</v>
      </c>
      <c r="B528" s="27" t="s">
        <v>3433</v>
      </c>
      <c r="C528" s="44" t="s">
        <v>261</v>
      </c>
      <c r="D528" s="42">
        <v>50</v>
      </c>
      <c r="E528" s="67">
        <v>5.45</v>
      </c>
      <c r="F528" s="68">
        <v>3.88</v>
      </c>
      <c r="G528" s="122"/>
      <c r="H528" s="68">
        <f>F528*G528</f>
        <v>0</v>
      </c>
    </row>
    <row r="529" spans="1:8" s="168" customFormat="1" ht="35.1" customHeight="1">
      <c r="A529" s="131" t="s">
        <v>258</v>
      </c>
      <c r="B529" s="27" t="s">
        <v>3434</v>
      </c>
      <c r="C529" s="44" t="s">
        <v>259</v>
      </c>
      <c r="D529" s="172">
        <v>100</v>
      </c>
      <c r="E529" s="67">
        <v>5.34</v>
      </c>
      <c r="F529" s="68">
        <v>3.8</v>
      </c>
      <c r="G529" s="132"/>
      <c r="H529" s="68">
        <f>F529*G529</f>
        <v>0</v>
      </c>
    </row>
    <row r="530" spans="1:8" s="168" customFormat="1" ht="35.1" customHeight="1">
      <c r="A530" s="155" t="s">
        <v>1873</v>
      </c>
      <c r="B530" s="47" t="s">
        <v>2407</v>
      </c>
      <c r="C530" s="85" t="s">
        <v>222</v>
      </c>
      <c r="D530" s="169">
        <v>20</v>
      </c>
      <c r="E530" s="67">
        <v>18.95</v>
      </c>
      <c r="F530" s="68">
        <v>13.5</v>
      </c>
      <c r="G530" s="129"/>
      <c r="H530" s="68">
        <f>F530*G530</f>
        <v>0</v>
      </c>
    </row>
    <row r="531" spans="1:8" s="168" customFormat="1" ht="35.1" customHeight="1">
      <c r="A531" s="155" t="s">
        <v>1874</v>
      </c>
      <c r="B531" s="47" t="s">
        <v>2175</v>
      </c>
      <c r="C531" s="44" t="s">
        <v>2176</v>
      </c>
      <c r="D531" s="169">
        <v>20</v>
      </c>
      <c r="E531" s="67">
        <v>19.52</v>
      </c>
      <c r="F531" s="68">
        <v>13.9</v>
      </c>
      <c r="G531" s="129"/>
      <c r="H531" s="68">
        <f>F531*G531</f>
        <v>0</v>
      </c>
    </row>
    <row r="532" spans="1:8" s="168" customFormat="1" ht="35.1" customHeight="1">
      <c r="A532" s="142" t="s">
        <v>3911</v>
      </c>
      <c r="B532" s="50" t="s">
        <v>262</v>
      </c>
      <c r="C532" s="44" t="s">
        <v>218</v>
      </c>
      <c r="D532" s="42">
        <v>6</v>
      </c>
      <c r="E532" s="67">
        <v>19.149999999999999</v>
      </c>
      <c r="F532" s="68">
        <v>15.7</v>
      </c>
      <c r="G532" s="122"/>
      <c r="H532" s="68">
        <f>F532*G532</f>
        <v>0</v>
      </c>
    </row>
    <row r="533" spans="1:8" s="168" customFormat="1" ht="35.1" customHeight="1">
      <c r="A533" s="126" t="s">
        <v>2581</v>
      </c>
      <c r="B533" s="27" t="s">
        <v>262</v>
      </c>
      <c r="C533" s="44" t="s">
        <v>2582</v>
      </c>
      <c r="D533" s="42">
        <v>6</v>
      </c>
      <c r="E533" s="67">
        <v>21.76</v>
      </c>
      <c r="F533" s="68">
        <v>15.5</v>
      </c>
      <c r="G533" s="122"/>
      <c r="H533" s="68">
        <f>F533*G533</f>
        <v>0</v>
      </c>
    </row>
    <row r="534" spans="1:8" s="168" customFormat="1" ht="35.1" customHeight="1">
      <c r="A534" s="127" t="s">
        <v>2475</v>
      </c>
      <c r="B534" s="27" t="s">
        <v>262</v>
      </c>
      <c r="C534" s="44" t="s">
        <v>2476</v>
      </c>
      <c r="D534" s="42">
        <v>6</v>
      </c>
      <c r="E534" s="67">
        <v>25.97</v>
      </c>
      <c r="F534" s="68">
        <v>18.5</v>
      </c>
      <c r="G534" s="122"/>
      <c r="H534" s="68">
        <f>F534*G534</f>
        <v>0</v>
      </c>
    </row>
    <row r="535" spans="1:8" s="168" customFormat="1" ht="35.1" customHeight="1">
      <c r="A535" s="127" t="s">
        <v>2497</v>
      </c>
      <c r="B535" s="27" t="s">
        <v>262</v>
      </c>
      <c r="C535" s="44" t="s">
        <v>287</v>
      </c>
      <c r="D535" s="42">
        <v>6</v>
      </c>
      <c r="E535" s="67">
        <v>20.78</v>
      </c>
      <c r="F535" s="68">
        <v>14.8</v>
      </c>
      <c r="G535" s="122"/>
      <c r="H535" s="68">
        <f>F535*G535</f>
        <v>0</v>
      </c>
    </row>
    <row r="536" spans="1:8" s="168" customFormat="1" ht="35.1" customHeight="1">
      <c r="A536" s="127" t="s">
        <v>2482</v>
      </c>
      <c r="B536" s="27" t="s">
        <v>1638</v>
      </c>
      <c r="C536" s="44" t="s">
        <v>226</v>
      </c>
      <c r="D536" s="42">
        <v>4</v>
      </c>
      <c r="E536" s="67">
        <v>32.99</v>
      </c>
      <c r="F536" s="68">
        <v>23.5</v>
      </c>
      <c r="G536" s="122"/>
      <c r="H536" s="68">
        <f>F536*G536</f>
        <v>0</v>
      </c>
    </row>
    <row r="537" spans="1:8" s="168" customFormat="1" ht="35.1" customHeight="1">
      <c r="A537" s="127" t="s">
        <v>2942</v>
      </c>
      <c r="B537" s="27" t="s">
        <v>3435</v>
      </c>
      <c r="C537" s="44" t="s">
        <v>222</v>
      </c>
      <c r="D537" s="42">
        <v>6</v>
      </c>
      <c r="E537" s="67">
        <v>35.799999999999997</v>
      </c>
      <c r="F537" s="68">
        <v>25.5</v>
      </c>
      <c r="G537" s="122"/>
      <c r="H537" s="68">
        <f>F537*G537</f>
        <v>0</v>
      </c>
    </row>
    <row r="538" spans="1:8" s="168" customFormat="1" ht="35.1" customHeight="1">
      <c r="A538" s="127" t="s">
        <v>2943</v>
      </c>
      <c r="B538" s="27" t="s">
        <v>3436</v>
      </c>
      <c r="C538" s="44" t="s">
        <v>222</v>
      </c>
      <c r="D538" s="42">
        <v>6</v>
      </c>
      <c r="E538" s="67">
        <v>35.799999999999997</v>
      </c>
      <c r="F538" s="68">
        <v>25.5</v>
      </c>
      <c r="G538" s="122"/>
      <c r="H538" s="68">
        <f>F538*G538</f>
        <v>0</v>
      </c>
    </row>
    <row r="539" spans="1:8" s="168" customFormat="1" ht="35.1" customHeight="1">
      <c r="A539" s="127" t="s">
        <v>2944</v>
      </c>
      <c r="B539" s="27" t="s">
        <v>3437</v>
      </c>
      <c r="C539" s="44" t="s">
        <v>222</v>
      </c>
      <c r="D539" s="42">
        <v>6</v>
      </c>
      <c r="E539" s="67">
        <v>35.799999999999997</v>
      </c>
      <c r="F539" s="68">
        <v>25.5</v>
      </c>
      <c r="G539" s="122"/>
      <c r="H539" s="68">
        <f>F539*G539</f>
        <v>0</v>
      </c>
    </row>
    <row r="540" spans="1:8" s="168" customFormat="1" ht="35.1" customHeight="1">
      <c r="A540" s="127" t="s">
        <v>2945</v>
      </c>
      <c r="B540" s="27" t="s">
        <v>3438</v>
      </c>
      <c r="C540" s="44" t="s">
        <v>287</v>
      </c>
      <c r="D540" s="42">
        <v>6</v>
      </c>
      <c r="E540" s="67">
        <v>32.99</v>
      </c>
      <c r="F540" s="68">
        <v>23.5</v>
      </c>
      <c r="G540" s="122"/>
      <c r="H540" s="68">
        <f>F540*G540</f>
        <v>0</v>
      </c>
    </row>
    <row r="541" spans="1:8" s="168" customFormat="1" ht="35.1" customHeight="1">
      <c r="A541" s="127" t="s">
        <v>2946</v>
      </c>
      <c r="B541" s="27" t="s">
        <v>3439</v>
      </c>
      <c r="C541" s="44" t="s">
        <v>287</v>
      </c>
      <c r="D541" s="42">
        <v>6</v>
      </c>
      <c r="E541" s="67">
        <v>32.99</v>
      </c>
      <c r="F541" s="68">
        <v>23.5</v>
      </c>
      <c r="G541" s="156"/>
      <c r="H541" s="68">
        <f>F541*G541</f>
        <v>0</v>
      </c>
    </row>
    <row r="542" spans="1:8" s="168" customFormat="1" ht="35.1" customHeight="1">
      <c r="A542" s="127" t="s">
        <v>2947</v>
      </c>
      <c r="B542" s="27" t="s">
        <v>3440</v>
      </c>
      <c r="C542" s="44" t="s">
        <v>287</v>
      </c>
      <c r="D542" s="42">
        <v>6</v>
      </c>
      <c r="E542" s="67">
        <v>32.99</v>
      </c>
      <c r="F542" s="68">
        <v>23.5</v>
      </c>
      <c r="G542" s="122"/>
      <c r="H542" s="68">
        <f>F542*G542</f>
        <v>0</v>
      </c>
    </row>
    <row r="543" spans="1:8" s="168" customFormat="1" ht="35.1" customHeight="1">
      <c r="A543" s="127" t="s">
        <v>2948</v>
      </c>
      <c r="B543" s="27" t="s">
        <v>3441</v>
      </c>
      <c r="C543" s="44" t="s">
        <v>287</v>
      </c>
      <c r="D543" s="42">
        <v>6</v>
      </c>
      <c r="E543" s="67">
        <v>32.99</v>
      </c>
      <c r="F543" s="68">
        <v>23.5</v>
      </c>
      <c r="G543" s="122"/>
      <c r="H543" s="68">
        <f>F543*G543</f>
        <v>0</v>
      </c>
    </row>
    <row r="544" spans="1:8" s="168" customFormat="1" ht="35.1" customHeight="1">
      <c r="A544" s="155" t="s">
        <v>1875</v>
      </c>
      <c r="B544" s="47" t="s">
        <v>1876</v>
      </c>
      <c r="C544" s="44" t="s">
        <v>263</v>
      </c>
      <c r="D544" s="169">
        <v>4</v>
      </c>
      <c r="E544" s="67">
        <v>26.4</v>
      </c>
      <c r="F544" s="68">
        <v>18.8</v>
      </c>
      <c r="G544" s="129"/>
      <c r="H544" s="68">
        <f>F544*G544</f>
        <v>0</v>
      </c>
    </row>
    <row r="545" spans="1:8" s="168" customFormat="1" ht="35.1" customHeight="1">
      <c r="A545" s="142" t="s">
        <v>3885</v>
      </c>
      <c r="B545" s="50" t="s">
        <v>3442</v>
      </c>
      <c r="C545" s="44" t="s">
        <v>1911</v>
      </c>
      <c r="D545" s="42">
        <v>100</v>
      </c>
      <c r="E545" s="67">
        <v>2.5</v>
      </c>
      <c r="F545" s="68">
        <v>2.0499999999999998</v>
      </c>
      <c r="G545" s="122"/>
      <c r="H545" s="68">
        <f>F545*G545</f>
        <v>0</v>
      </c>
    </row>
    <row r="546" spans="1:8" s="168" customFormat="1" ht="35.1" customHeight="1">
      <c r="A546" s="142" t="s">
        <v>3950</v>
      </c>
      <c r="B546" s="50" t="s">
        <v>3442</v>
      </c>
      <c r="C546" s="44" t="s">
        <v>259</v>
      </c>
      <c r="D546" s="42">
        <v>100</v>
      </c>
      <c r="E546" s="67">
        <v>2.4900000000000002</v>
      </c>
      <c r="F546" s="68">
        <v>2.04</v>
      </c>
      <c r="G546" s="122"/>
      <c r="H546" s="68">
        <f>F546*G546</f>
        <v>0</v>
      </c>
    </row>
    <row r="547" spans="1:8" s="168" customFormat="1" ht="35.1" customHeight="1">
      <c r="A547" s="130" t="s">
        <v>265</v>
      </c>
      <c r="B547" s="27" t="s">
        <v>3442</v>
      </c>
      <c r="C547" s="170" t="s">
        <v>217</v>
      </c>
      <c r="D547" s="170">
        <v>100</v>
      </c>
      <c r="E547" s="67">
        <v>4.2</v>
      </c>
      <c r="F547" s="68">
        <v>2.99</v>
      </c>
      <c r="G547" s="70"/>
      <c r="H547" s="68">
        <f>F547*G547</f>
        <v>0</v>
      </c>
    </row>
    <row r="548" spans="1:8" s="168" customFormat="1" ht="35.1" customHeight="1">
      <c r="A548" s="130" t="s">
        <v>273</v>
      </c>
      <c r="B548" s="27" t="s">
        <v>3442</v>
      </c>
      <c r="C548" s="170" t="s">
        <v>274</v>
      </c>
      <c r="D548" s="170">
        <v>100</v>
      </c>
      <c r="E548" s="67">
        <v>5.6</v>
      </c>
      <c r="F548" s="68">
        <v>3.99</v>
      </c>
      <c r="G548" s="70"/>
      <c r="H548" s="68">
        <f>F548*G548</f>
        <v>0</v>
      </c>
    </row>
    <row r="549" spans="1:8" s="168" customFormat="1" ht="35.1" customHeight="1">
      <c r="A549" s="127" t="s">
        <v>2408</v>
      </c>
      <c r="B549" s="27" t="s">
        <v>3443</v>
      </c>
      <c r="C549" s="85" t="s">
        <v>222</v>
      </c>
      <c r="D549" s="42">
        <v>100</v>
      </c>
      <c r="E549" s="67">
        <v>4.2</v>
      </c>
      <c r="F549" s="68">
        <v>2.99</v>
      </c>
      <c r="G549" s="122"/>
      <c r="H549" s="68">
        <f>F549*G549</f>
        <v>0</v>
      </c>
    </row>
    <row r="550" spans="1:8" s="168" customFormat="1" ht="35.1" customHeight="1">
      <c r="A550" s="126" t="s">
        <v>270</v>
      </c>
      <c r="B550" s="27" t="s">
        <v>3443</v>
      </c>
      <c r="C550" s="44" t="s">
        <v>2949</v>
      </c>
      <c r="D550" s="42">
        <v>100</v>
      </c>
      <c r="E550" s="67">
        <v>4.34</v>
      </c>
      <c r="F550" s="68">
        <v>3.09</v>
      </c>
      <c r="G550" s="122"/>
      <c r="H550" s="68">
        <f>F550*G550</f>
        <v>0</v>
      </c>
    </row>
    <row r="551" spans="1:8" s="168" customFormat="1" ht="35.1" customHeight="1">
      <c r="A551" s="126" t="s">
        <v>271</v>
      </c>
      <c r="B551" s="27" t="s">
        <v>3443</v>
      </c>
      <c r="C551" s="44" t="s">
        <v>226</v>
      </c>
      <c r="D551" s="42">
        <v>100</v>
      </c>
      <c r="E551" s="67">
        <v>4.34</v>
      </c>
      <c r="F551" s="68">
        <v>3.09</v>
      </c>
      <c r="G551" s="122"/>
      <c r="H551" s="68">
        <f>F551*G551</f>
        <v>0</v>
      </c>
    </row>
    <row r="552" spans="1:8" s="168" customFormat="1" ht="35.1" customHeight="1">
      <c r="A552" s="126" t="s">
        <v>268</v>
      </c>
      <c r="B552" s="27" t="s">
        <v>3443</v>
      </c>
      <c r="C552" s="44" t="s">
        <v>269</v>
      </c>
      <c r="D552" s="42">
        <v>100</v>
      </c>
      <c r="E552" s="67">
        <v>3.02</v>
      </c>
      <c r="F552" s="68">
        <v>2.15</v>
      </c>
      <c r="G552" s="122"/>
      <c r="H552" s="68">
        <f>F552*G552</f>
        <v>0</v>
      </c>
    </row>
    <row r="553" spans="1:8" s="168" customFormat="1" ht="35.1" customHeight="1">
      <c r="A553" s="126" t="s">
        <v>264</v>
      </c>
      <c r="B553" s="27" t="s">
        <v>3443</v>
      </c>
      <c r="C553" s="42" t="s">
        <v>403</v>
      </c>
      <c r="D553" s="42">
        <v>100</v>
      </c>
      <c r="E553" s="67">
        <v>4.42</v>
      </c>
      <c r="F553" s="68">
        <v>3.15</v>
      </c>
      <c r="G553" s="122"/>
      <c r="H553" s="68">
        <f>F553*G553</f>
        <v>0</v>
      </c>
    </row>
    <row r="554" spans="1:8" s="168" customFormat="1" ht="35.1" customHeight="1">
      <c r="A554" s="130" t="s">
        <v>266</v>
      </c>
      <c r="B554" s="27" t="s">
        <v>3443</v>
      </c>
      <c r="C554" s="170" t="s">
        <v>267</v>
      </c>
      <c r="D554" s="170">
        <v>100</v>
      </c>
      <c r="E554" s="67">
        <v>3.88</v>
      </c>
      <c r="F554" s="68">
        <v>2.76</v>
      </c>
      <c r="G554" s="70"/>
      <c r="H554" s="68">
        <f>F554*G554</f>
        <v>0</v>
      </c>
    </row>
    <row r="555" spans="1:8" s="168" customFormat="1" ht="35.1" customHeight="1">
      <c r="A555" s="126" t="s">
        <v>272</v>
      </c>
      <c r="B555" s="27" t="s">
        <v>3443</v>
      </c>
      <c r="C555" s="44" t="s">
        <v>228</v>
      </c>
      <c r="D555" s="42">
        <v>100</v>
      </c>
      <c r="E555" s="67">
        <v>3.02</v>
      </c>
      <c r="F555" s="68">
        <v>2.15</v>
      </c>
      <c r="G555" s="122"/>
      <c r="H555" s="68">
        <f>F555*G555</f>
        <v>0</v>
      </c>
    </row>
    <row r="556" spans="1:8" s="168" customFormat="1" ht="35.1" customHeight="1">
      <c r="A556" s="130" t="s">
        <v>275</v>
      </c>
      <c r="B556" s="27" t="s">
        <v>3443</v>
      </c>
      <c r="C556" s="170" t="s">
        <v>276</v>
      </c>
      <c r="D556" s="170">
        <v>100</v>
      </c>
      <c r="E556" s="67">
        <v>2.86</v>
      </c>
      <c r="F556" s="68">
        <v>2.04</v>
      </c>
      <c r="G556" s="70"/>
      <c r="H556" s="68">
        <f>F556*G556</f>
        <v>0</v>
      </c>
    </row>
    <row r="557" spans="1:8" s="168" customFormat="1" ht="35.1" customHeight="1">
      <c r="A557" s="126" t="s">
        <v>2602</v>
      </c>
      <c r="B557" s="27" t="s">
        <v>3444</v>
      </c>
      <c r="C557" s="44" t="s">
        <v>222</v>
      </c>
      <c r="D557" s="42">
        <v>500</v>
      </c>
      <c r="E557" s="67">
        <v>0.95</v>
      </c>
      <c r="F557" s="68">
        <v>0.68</v>
      </c>
      <c r="G557" s="122"/>
      <c r="H557" s="68">
        <f>F557*G557</f>
        <v>0</v>
      </c>
    </row>
    <row r="558" spans="1:8" s="168" customFormat="1" ht="35.1" customHeight="1">
      <c r="A558" s="126" t="s">
        <v>2615</v>
      </c>
      <c r="B558" s="27" t="s">
        <v>3445</v>
      </c>
      <c r="C558" s="44" t="s">
        <v>228</v>
      </c>
      <c r="D558" s="42">
        <v>500</v>
      </c>
      <c r="E558" s="67">
        <v>1.1200000000000001</v>
      </c>
      <c r="F558" s="68">
        <v>0.8</v>
      </c>
      <c r="G558" s="122"/>
      <c r="H558" s="68">
        <f>F558*G558</f>
        <v>0</v>
      </c>
    </row>
    <row r="559" spans="1:8" s="168" customFormat="1" ht="35.1" customHeight="1">
      <c r="A559" s="126" t="s">
        <v>2536</v>
      </c>
      <c r="B559" s="27" t="s">
        <v>3446</v>
      </c>
      <c r="C559" s="44" t="s">
        <v>2207</v>
      </c>
      <c r="D559" s="42">
        <v>50</v>
      </c>
      <c r="E559" s="67">
        <v>11.51</v>
      </c>
      <c r="F559" s="68">
        <v>8.1999999999999993</v>
      </c>
      <c r="G559" s="122"/>
      <c r="H559" s="68">
        <f>F559*G559</f>
        <v>0</v>
      </c>
    </row>
    <row r="560" spans="1:8" s="168" customFormat="1" ht="35.1" customHeight="1">
      <c r="A560" s="124" t="s">
        <v>2377</v>
      </c>
      <c r="B560" s="27" t="s">
        <v>3447</v>
      </c>
      <c r="C560" s="44" t="s">
        <v>259</v>
      </c>
      <c r="D560" s="42">
        <v>40</v>
      </c>
      <c r="E560" s="67">
        <v>12.99</v>
      </c>
      <c r="F560" s="68">
        <v>9.25</v>
      </c>
      <c r="G560" s="122"/>
      <c r="H560" s="68">
        <f>F560*G560</f>
        <v>0</v>
      </c>
    </row>
    <row r="561" spans="1:8" s="168" customFormat="1" ht="35.1" customHeight="1">
      <c r="A561" s="157" t="s">
        <v>2441</v>
      </c>
      <c r="B561" s="27" t="s">
        <v>2442</v>
      </c>
      <c r="C561" s="85" t="s">
        <v>252</v>
      </c>
      <c r="D561" s="85"/>
      <c r="E561" s="67">
        <v>15.89</v>
      </c>
      <c r="F561" s="68">
        <v>11.32</v>
      </c>
      <c r="G561" s="158"/>
      <c r="H561" s="68">
        <f>F561*G561</f>
        <v>0</v>
      </c>
    </row>
    <row r="562" spans="1:8" s="168" customFormat="1" ht="35.1" customHeight="1">
      <c r="A562" s="126" t="s">
        <v>278</v>
      </c>
      <c r="B562" s="27" t="s">
        <v>3448</v>
      </c>
      <c r="C562" s="44" t="s">
        <v>279</v>
      </c>
      <c r="D562" s="42">
        <v>100</v>
      </c>
      <c r="E562" s="67">
        <v>2.92</v>
      </c>
      <c r="F562" s="68">
        <v>2.08</v>
      </c>
      <c r="G562" s="122"/>
      <c r="H562" s="68">
        <f>F562*G562</f>
        <v>0</v>
      </c>
    </row>
    <row r="563" spans="1:8" s="168" customFormat="1" ht="35.1" customHeight="1">
      <c r="A563" s="126" t="s">
        <v>280</v>
      </c>
      <c r="B563" s="27" t="s">
        <v>3449</v>
      </c>
      <c r="C563" s="170" t="s">
        <v>222</v>
      </c>
      <c r="D563" s="42">
        <v>100</v>
      </c>
      <c r="E563" s="67">
        <v>2.92</v>
      </c>
      <c r="F563" s="68">
        <v>2.08</v>
      </c>
      <c r="G563" s="122"/>
      <c r="H563" s="68">
        <f>F563*G563</f>
        <v>0</v>
      </c>
    </row>
    <row r="564" spans="1:8" s="168" customFormat="1" ht="35.1" customHeight="1">
      <c r="A564" s="127" t="s">
        <v>3239</v>
      </c>
      <c r="B564" s="27" t="s">
        <v>3449</v>
      </c>
      <c r="C564" s="44" t="s">
        <v>2960</v>
      </c>
      <c r="D564" s="42">
        <v>100</v>
      </c>
      <c r="E564" s="67">
        <v>3.02</v>
      </c>
      <c r="F564" s="68">
        <v>2.15</v>
      </c>
      <c r="G564" s="122"/>
      <c r="H564" s="68">
        <f>F564*G564</f>
        <v>0</v>
      </c>
    </row>
    <row r="565" spans="1:8" s="168" customFormat="1" ht="35.1" customHeight="1">
      <c r="A565" s="155" t="s">
        <v>1877</v>
      </c>
      <c r="B565" s="47" t="s">
        <v>2177</v>
      </c>
      <c r="C565" s="44" t="s">
        <v>1911</v>
      </c>
      <c r="D565" s="169">
        <v>100</v>
      </c>
      <c r="E565" s="67">
        <v>2.72</v>
      </c>
      <c r="F565" s="68">
        <v>1.94</v>
      </c>
      <c r="G565" s="129"/>
      <c r="H565" s="68">
        <f>F565*G565</f>
        <v>0</v>
      </c>
    </row>
    <row r="566" spans="1:8" s="168" customFormat="1" ht="35.1" customHeight="1">
      <c r="A566" s="155" t="s">
        <v>1878</v>
      </c>
      <c r="B566" s="47" t="s">
        <v>1879</v>
      </c>
      <c r="C566" s="44" t="s">
        <v>217</v>
      </c>
      <c r="D566" s="169">
        <v>100</v>
      </c>
      <c r="E566" s="67">
        <v>3.24</v>
      </c>
      <c r="F566" s="68">
        <v>2.31</v>
      </c>
      <c r="G566" s="129"/>
      <c r="H566" s="68">
        <f>F566*G566</f>
        <v>0</v>
      </c>
    </row>
    <row r="567" spans="1:8" s="168" customFormat="1" ht="35.1" customHeight="1">
      <c r="A567" s="126" t="s">
        <v>282</v>
      </c>
      <c r="B567" s="27" t="s">
        <v>3450</v>
      </c>
      <c r="C567" s="170" t="s">
        <v>222</v>
      </c>
      <c r="D567" s="42">
        <v>100</v>
      </c>
      <c r="E567" s="67">
        <v>3.09</v>
      </c>
      <c r="F567" s="68">
        <v>2.2000000000000002</v>
      </c>
      <c r="G567" s="122"/>
      <c r="H567" s="68">
        <f>F567*G567</f>
        <v>0</v>
      </c>
    </row>
    <row r="568" spans="1:8" s="168" customFormat="1" ht="35.1" customHeight="1">
      <c r="A568" s="126" t="s">
        <v>2537</v>
      </c>
      <c r="B568" s="27" t="s">
        <v>3450</v>
      </c>
      <c r="C568" s="44" t="s">
        <v>366</v>
      </c>
      <c r="D568" s="42">
        <v>100</v>
      </c>
      <c r="E568" s="67">
        <v>3.31</v>
      </c>
      <c r="F568" s="68">
        <v>2.36</v>
      </c>
      <c r="G568" s="122"/>
      <c r="H568" s="68">
        <f>F568*G568</f>
        <v>0</v>
      </c>
    </row>
    <row r="569" spans="1:8" s="168" customFormat="1" ht="35.1" customHeight="1">
      <c r="A569" s="126" t="s">
        <v>281</v>
      </c>
      <c r="B569" s="27" t="s">
        <v>3450</v>
      </c>
      <c r="C569" s="44" t="s">
        <v>217</v>
      </c>
      <c r="D569" s="42">
        <v>100</v>
      </c>
      <c r="E569" s="67">
        <v>3.09</v>
      </c>
      <c r="F569" s="68">
        <v>2.2000000000000002</v>
      </c>
      <c r="G569" s="122"/>
      <c r="H569" s="68">
        <f>F569*G569</f>
        <v>0</v>
      </c>
    </row>
    <row r="570" spans="1:8" s="168" customFormat="1" ht="35.1" customHeight="1">
      <c r="A570" s="155" t="s">
        <v>283</v>
      </c>
      <c r="B570" s="48" t="s">
        <v>1684</v>
      </c>
      <c r="C570" s="85" t="s">
        <v>222</v>
      </c>
      <c r="D570" s="173">
        <v>100</v>
      </c>
      <c r="E570" s="67">
        <v>3.37</v>
      </c>
      <c r="F570" s="68">
        <v>2.4</v>
      </c>
      <c r="G570" s="129"/>
      <c r="H570" s="68">
        <f>F570*G570</f>
        <v>0</v>
      </c>
    </row>
    <row r="571" spans="1:8" s="168" customFormat="1" ht="35.1" customHeight="1">
      <c r="A571" s="127" t="s">
        <v>2951</v>
      </c>
      <c r="B571" s="27" t="s">
        <v>3451</v>
      </c>
      <c r="C571" s="44" t="s">
        <v>431</v>
      </c>
      <c r="D571" s="42">
        <v>10</v>
      </c>
      <c r="E571" s="67">
        <v>12.36</v>
      </c>
      <c r="F571" s="68">
        <v>8.8000000000000007</v>
      </c>
      <c r="G571" s="156"/>
      <c r="H571" s="68">
        <f>F571*G571</f>
        <v>0</v>
      </c>
    </row>
    <row r="572" spans="1:8" s="168" customFormat="1" ht="35.1" customHeight="1">
      <c r="A572" s="127" t="s">
        <v>2950</v>
      </c>
      <c r="B572" s="27" t="s">
        <v>3451</v>
      </c>
      <c r="C572" s="44" t="s">
        <v>2582</v>
      </c>
      <c r="D572" s="42">
        <v>20</v>
      </c>
      <c r="E572" s="67">
        <v>7.72</v>
      </c>
      <c r="F572" s="68">
        <v>5.5</v>
      </c>
      <c r="G572" s="156"/>
      <c r="H572" s="68">
        <f>F572*G572</f>
        <v>0</v>
      </c>
    </row>
    <row r="573" spans="1:8" s="168" customFormat="1" ht="35.1" customHeight="1">
      <c r="A573" s="124" t="s">
        <v>2411</v>
      </c>
      <c r="B573" s="27" t="s">
        <v>3452</v>
      </c>
      <c r="C573" s="85" t="s">
        <v>222</v>
      </c>
      <c r="D573" s="42">
        <v>25</v>
      </c>
      <c r="E573" s="67">
        <v>7.69</v>
      </c>
      <c r="F573" s="68">
        <v>5.48</v>
      </c>
      <c r="G573" s="122"/>
      <c r="H573" s="68">
        <f>F573*G573</f>
        <v>0</v>
      </c>
    </row>
    <row r="574" spans="1:8" s="168" customFormat="1" ht="35.1" customHeight="1">
      <c r="A574" s="142" t="s">
        <v>3926</v>
      </c>
      <c r="B574" s="50" t="s">
        <v>3452</v>
      </c>
      <c r="C574" s="44" t="s">
        <v>286</v>
      </c>
      <c r="D574" s="42">
        <v>25</v>
      </c>
      <c r="E574" s="67">
        <v>6.65</v>
      </c>
      <c r="F574" s="68">
        <v>5.45</v>
      </c>
      <c r="G574" s="122"/>
      <c r="H574" s="68">
        <f>F574*G574</f>
        <v>0</v>
      </c>
    </row>
    <row r="575" spans="1:8" s="168" customFormat="1" ht="35.1" customHeight="1">
      <c r="A575" s="126" t="s">
        <v>288</v>
      </c>
      <c r="B575" s="27" t="s">
        <v>3452</v>
      </c>
      <c r="C575" s="44" t="s">
        <v>217</v>
      </c>
      <c r="D575" s="42">
        <v>25</v>
      </c>
      <c r="E575" s="67">
        <v>7.01</v>
      </c>
      <c r="F575" s="68">
        <v>4.99</v>
      </c>
      <c r="G575" s="122"/>
      <c r="H575" s="68">
        <f>F575*G575</f>
        <v>0</v>
      </c>
    </row>
    <row r="576" spans="1:8" s="168" customFormat="1" ht="35.1" customHeight="1">
      <c r="A576" s="127" t="s">
        <v>2453</v>
      </c>
      <c r="B576" s="27" t="s">
        <v>3453</v>
      </c>
      <c r="C576" s="44" t="s">
        <v>366</v>
      </c>
      <c r="D576" s="42">
        <v>25</v>
      </c>
      <c r="E576" s="67">
        <v>7.86</v>
      </c>
      <c r="F576" s="68">
        <v>5.6</v>
      </c>
      <c r="G576" s="122"/>
      <c r="H576" s="68">
        <f>F576*G576</f>
        <v>0</v>
      </c>
    </row>
    <row r="577" spans="1:8" s="168" customFormat="1" ht="35.1" customHeight="1">
      <c r="A577" s="157" t="s">
        <v>2409</v>
      </c>
      <c r="B577" s="27" t="s">
        <v>2410</v>
      </c>
      <c r="C577" s="85" t="s">
        <v>222</v>
      </c>
      <c r="D577" s="85"/>
      <c r="E577" s="67">
        <v>8</v>
      </c>
      <c r="F577" s="68">
        <v>5.7</v>
      </c>
      <c r="G577" s="129"/>
      <c r="H577" s="68">
        <f>F577*G577</f>
        <v>0</v>
      </c>
    </row>
    <row r="578" spans="1:8" s="168" customFormat="1" ht="35.1" customHeight="1">
      <c r="A578" s="127" t="s">
        <v>2450</v>
      </c>
      <c r="B578" s="27" t="s">
        <v>3454</v>
      </c>
      <c r="C578" s="44" t="s">
        <v>285</v>
      </c>
      <c r="D578" s="42">
        <v>25</v>
      </c>
      <c r="E578" s="67">
        <v>7.16</v>
      </c>
      <c r="F578" s="68">
        <v>5.0999999999999996</v>
      </c>
      <c r="G578" s="122"/>
      <c r="H578" s="68">
        <f>F578*G578</f>
        <v>0</v>
      </c>
    </row>
    <row r="579" spans="1:8" s="168" customFormat="1" ht="35.1" customHeight="1">
      <c r="A579" s="131" t="s">
        <v>486</v>
      </c>
      <c r="B579" s="27" t="s">
        <v>3455</v>
      </c>
      <c r="C579" s="44" t="s">
        <v>226</v>
      </c>
      <c r="D579" s="172">
        <v>250</v>
      </c>
      <c r="E579" s="67">
        <v>1.61</v>
      </c>
      <c r="F579" s="68">
        <v>1.1499999999999999</v>
      </c>
      <c r="G579" s="132"/>
      <c r="H579" s="68">
        <f>F579*G579</f>
        <v>0</v>
      </c>
    </row>
    <row r="580" spans="1:8" s="168" customFormat="1" ht="35.1" customHeight="1">
      <c r="A580" s="131" t="s">
        <v>289</v>
      </c>
      <c r="B580" s="27" t="s">
        <v>3456</v>
      </c>
      <c r="C580" s="170" t="s">
        <v>222</v>
      </c>
      <c r="D580" s="172">
        <v>250</v>
      </c>
      <c r="E580" s="67">
        <v>1.39</v>
      </c>
      <c r="F580" s="68">
        <v>0.99</v>
      </c>
      <c r="G580" s="132"/>
      <c r="H580" s="68">
        <f>F580*G580</f>
        <v>0</v>
      </c>
    </row>
    <row r="581" spans="1:8" s="168" customFormat="1" ht="35.1" customHeight="1">
      <c r="A581" s="126" t="s">
        <v>2655</v>
      </c>
      <c r="B581" s="27" t="s">
        <v>3457</v>
      </c>
      <c r="C581" s="44" t="s">
        <v>287</v>
      </c>
      <c r="D581" s="42">
        <v>20</v>
      </c>
      <c r="E581" s="67">
        <v>3.23</v>
      </c>
      <c r="F581" s="68">
        <v>2.2999999999999998</v>
      </c>
      <c r="G581" s="122"/>
      <c r="H581" s="68">
        <f>F581*G581</f>
        <v>0</v>
      </c>
    </row>
    <row r="582" spans="1:8" s="168" customFormat="1" ht="35.1" customHeight="1">
      <c r="A582" s="127" t="s">
        <v>2952</v>
      </c>
      <c r="B582" s="27" t="s">
        <v>3458</v>
      </c>
      <c r="C582" s="44" t="s">
        <v>222</v>
      </c>
      <c r="D582" s="42">
        <v>250</v>
      </c>
      <c r="E582" s="67">
        <v>1.36</v>
      </c>
      <c r="F582" s="68">
        <v>0.97</v>
      </c>
      <c r="G582" s="122"/>
      <c r="H582" s="68">
        <f>F582*G582</f>
        <v>0</v>
      </c>
    </row>
    <row r="583" spans="1:8" s="168" customFormat="1" ht="35.1" customHeight="1">
      <c r="A583" s="130" t="s">
        <v>291</v>
      </c>
      <c r="B583" s="27" t="s">
        <v>3459</v>
      </c>
      <c r="C583" s="170" t="s">
        <v>226</v>
      </c>
      <c r="D583" s="170">
        <v>200</v>
      </c>
      <c r="E583" s="67">
        <v>1.9</v>
      </c>
      <c r="F583" s="68">
        <v>1.35</v>
      </c>
      <c r="G583" s="70"/>
      <c r="H583" s="68">
        <f>F583*G583</f>
        <v>0</v>
      </c>
    </row>
    <row r="584" spans="1:8" s="168" customFormat="1" ht="35.1" customHeight="1">
      <c r="A584" s="126" t="s">
        <v>2578</v>
      </c>
      <c r="B584" s="27" t="s">
        <v>3354</v>
      </c>
      <c r="C584" s="44" t="s">
        <v>730</v>
      </c>
      <c r="D584" s="42">
        <v>100</v>
      </c>
      <c r="E584" s="67">
        <v>89.69</v>
      </c>
      <c r="F584" s="68">
        <v>63.88</v>
      </c>
      <c r="G584" s="122"/>
      <c r="H584" s="68">
        <f>F584*G584</f>
        <v>0</v>
      </c>
    </row>
    <row r="585" spans="1:8" s="168" customFormat="1" ht="35.1" customHeight="1">
      <c r="A585" s="127" t="s">
        <v>2953</v>
      </c>
      <c r="B585" s="27" t="s">
        <v>3354</v>
      </c>
      <c r="C585" s="44" t="s">
        <v>222</v>
      </c>
      <c r="D585" s="42">
        <v>5</v>
      </c>
      <c r="E585" s="67">
        <v>55.99</v>
      </c>
      <c r="F585" s="68">
        <v>39.880000000000003</v>
      </c>
      <c r="G585" s="122"/>
      <c r="H585" s="68">
        <f>F585*G585</f>
        <v>0</v>
      </c>
    </row>
    <row r="586" spans="1:8" s="168" customFormat="1" ht="35.1" customHeight="1">
      <c r="A586" s="127" t="s">
        <v>3353</v>
      </c>
      <c r="B586" s="27" t="s">
        <v>3354</v>
      </c>
      <c r="C586" s="44" t="s">
        <v>294</v>
      </c>
      <c r="D586" s="42">
        <v>82</v>
      </c>
      <c r="E586" s="67">
        <v>68.52</v>
      </c>
      <c r="F586" s="68">
        <v>48.8</v>
      </c>
      <c r="G586" s="122"/>
      <c r="H586" s="68">
        <f>F586*G586</f>
        <v>0</v>
      </c>
    </row>
    <row r="587" spans="1:8" s="168" customFormat="1" ht="35.1" customHeight="1">
      <c r="A587" s="127" t="s">
        <v>2954</v>
      </c>
      <c r="B587" s="27" t="s">
        <v>3354</v>
      </c>
      <c r="C587" s="44" t="s">
        <v>2949</v>
      </c>
      <c r="D587" s="42">
        <v>5</v>
      </c>
      <c r="E587" s="67">
        <v>61.33</v>
      </c>
      <c r="F587" s="68">
        <v>43.68</v>
      </c>
      <c r="G587" s="156"/>
      <c r="H587" s="68">
        <f>F587*G587</f>
        <v>0</v>
      </c>
    </row>
    <row r="588" spans="1:8" s="168" customFormat="1" ht="35.1" customHeight="1">
      <c r="A588" s="142" t="s">
        <v>2178</v>
      </c>
      <c r="B588" s="50" t="s">
        <v>3354</v>
      </c>
      <c r="C588" s="44" t="s">
        <v>217</v>
      </c>
      <c r="D588" s="42">
        <v>5</v>
      </c>
      <c r="E588" s="67">
        <v>50.51</v>
      </c>
      <c r="F588" s="68">
        <v>41.4</v>
      </c>
      <c r="G588" s="122"/>
      <c r="H588" s="68">
        <f>F588*G588</f>
        <v>0</v>
      </c>
    </row>
    <row r="589" spans="1:8" s="168" customFormat="1" ht="35.1" customHeight="1">
      <c r="A589" s="142" t="s">
        <v>3992</v>
      </c>
      <c r="B589" s="50" t="s">
        <v>3354</v>
      </c>
      <c r="C589" s="44" t="s">
        <v>292</v>
      </c>
      <c r="D589" s="42">
        <v>5</v>
      </c>
      <c r="E589" s="67">
        <v>49.17</v>
      </c>
      <c r="F589" s="68">
        <v>40.299999999999997</v>
      </c>
      <c r="G589" s="122"/>
      <c r="H589" s="68">
        <f>F589*G589</f>
        <v>0</v>
      </c>
    </row>
    <row r="590" spans="1:8" s="168" customFormat="1" ht="35.1" customHeight="1">
      <c r="A590" s="127" t="s">
        <v>1688</v>
      </c>
      <c r="B590" s="27" t="s">
        <v>3354</v>
      </c>
      <c r="C590" s="44" t="s">
        <v>287</v>
      </c>
      <c r="D590" s="42">
        <v>5</v>
      </c>
      <c r="E590" s="67">
        <v>56.86</v>
      </c>
      <c r="F590" s="68">
        <v>40.5</v>
      </c>
      <c r="G590" s="122"/>
      <c r="H590" s="68">
        <f>F590*G590</f>
        <v>0</v>
      </c>
    </row>
    <row r="591" spans="1:8" s="168" customFormat="1" ht="35.1" customHeight="1">
      <c r="A591" s="126" t="s">
        <v>1686</v>
      </c>
      <c r="B591" s="27" t="s">
        <v>3460</v>
      </c>
      <c r="C591" s="44" t="s">
        <v>286</v>
      </c>
      <c r="D591" s="42">
        <v>5</v>
      </c>
      <c r="E591" s="67">
        <v>58.34</v>
      </c>
      <c r="F591" s="68">
        <v>41.55</v>
      </c>
      <c r="G591" s="122"/>
      <c r="H591" s="68">
        <f>F591*G591</f>
        <v>0</v>
      </c>
    </row>
    <row r="592" spans="1:8" s="168" customFormat="1" ht="35.1" customHeight="1">
      <c r="A592" s="126" t="s">
        <v>1687</v>
      </c>
      <c r="B592" s="27" t="s">
        <v>3460</v>
      </c>
      <c r="C592" s="44" t="s">
        <v>246</v>
      </c>
      <c r="D592" s="42">
        <v>5</v>
      </c>
      <c r="E592" s="67">
        <v>57.99</v>
      </c>
      <c r="F592" s="68">
        <v>41.3</v>
      </c>
      <c r="G592" s="122"/>
      <c r="H592" s="68">
        <f>F592*G592</f>
        <v>0</v>
      </c>
    </row>
    <row r="593" spans="1:8" s="168" customFormat="1" ht="35.1" customHeight="1">
      <c r="A593" s="124" t="s">
        <v>1685</v>
      </c>
      <c r="B593" s="27" t="s">
        <v>3460</v>
      </c>
      <c r="C593" s="42" t="s">
        <v>403</v>
      </c>
      <c r="D593" s="42">
        <v>5</v>
      </c>
      <c r="E593" s="67">
        <v>56.97</v>
      </c>
      <c r="F593" s="68">
        <v>40.58</v>
      </c>
      <c r="G593" s="70"/>
      <c r="H593" s="68">
        <f>F593*G593</f>
        <v>0</v>
      </c>
    </row>
    <row r="594" spans="1:8" s="168" customFormat="1" ht="35.1" customHeight="1">
      <c r="A594" s="142" t="s">
        <v>3894</v>
      </c>
      <c r="B594" s="50" t="s">
        <v>3895</v>
      </c>
      <c r="C594" s="44" t="s">
        <v>284</v>
      </c>
      <c r="D594" s="42">
        <v>5</v>
      </c>
      <c r="E594" s="67">
        <v>38.89</v>
      </c>
      <c r="F594" s="68">
        <v>31.88</v>
      </c>
      <c r="G594" s="122"/>
      <c r="H594" s="68">
        <f>F594*G594</f>
        <v>0</v>
      </c>
    </row>
    <row r="595" spans="1:8" s="168" customFormat="1" ht="35.1" customHeight="1">
      <c r="A595" s="130" t="s">
        <v>293</v>
      </c>
      <c r="B595" s="27" t="s">
        <v>3461</v>
      </c>
      <c r="C595" s="170" t="s">
        <v>294</v>
      </c>
      <c r="D595" s="170">
        <v>3</v>
      </c>
      <c r="E595" s="67">
        <v>221.85</v>
      </c>
      <c r="F595" s="68">
        <v>158.01</v>
      </c>
      <c r="G595" s="70"/>
      <c r="H595" s="68">
        <f>F595*G595</f>
        <v>0</v>
      </c>
    </row>
    <row r="596" spans="1:8" s="168" customFormat="1" ht="35.1" customHeight="1">
      <c r="A596" s="126" t="s">
        <v>1880</v>
      </c>
      <c r="B596" s="27" t="s">
        <v>2955</v>
      </c>
      <c r="C596" s="44" t="s">
        <v>1881</v>
      </c>
      <c r="D596" s="42">
        <v>4</v>
      </c>
      <c r="E596" s="67">
        <v>87.05</v>
      </c>
      <c r="F596" s="68">
        <v>62</v>
      </c>
      <c r="G596" s="122"/>
      <c r="H596" s="68">
        <f>F596*G596</f>
        <v>0</v>
      </c>
    </row>
    <row r="597" spans="1:8" s="168" customFormat="1" ht="35.1" customHeight="1">
      <c r="A597" s="124" t="s">
        <v>1689</v>
      </c>
      <c r="B597" s="27" t="s">
        <v>3462</v>
      </c>
      <c r="C597" s="42" t="s">
        <v>284</v>
      </c>
      <c r="D597" s="42">
        <v>5</v>
      </c>
      <c r="E597" s="67">
        <v>43.07</v>
      </c>
      <c r="F597" s="68">
        <v>30.68</v>
      </c>
      <c r="G597" s="70"/>
      <c r="H597" s="68">
        <f>F597*G597</f>
        <v>0</v>
      </c>
    </row>
    <row r="598" spans="1:8" s="168" customFormat="1" ht="35.1" customHeight="1">
      <c r="A598" s="131" t="s">
        <v>295</v>
      </c>
      <c r="B598" s="27" t="s">
        <v>3463</v>
      </c>
      <c r="C598" s="44" t="s">
        <v>296</v>
      </c>
      <c r="D598" s="172">
        <v>8</v>
      </c>
      <c r="E598" s="67">
        <v>36.340000000000003</v>
      </c>
      <c r="F598" s="68">
        <v>25.88</v>
      </c>
      <c r="G598" s="132"/>
      <c r="H598" s="68">
        <f>F598*G598</f>
        <v>0</v>
      </c>
    </row>
    <row r="599" spans="1:8" s="168" customFormat="1" ht="35.1" customHeight="1">
      <c r="A599" s="126" t="s">
        <v>297</v>
      </c>
      <c r="B599" s="27" t="s">
        <v>3464</v>
      </c>
      <c r="C599" s="44" t="s">
        <v>298</v>
      </c>
      <c r="D599" s="42">
        <v>10</v>
      </c>
      <c r="E599" s="67">
        <v>18.670000000000002</v>
      </c>
      <c r="F599" s="68">
        <v>13.3</v>
      </c>
      <c r="G599" s="122"/>
      <c r="H599" s="68">
        <f>F599*G599</f>
        <v>0</v>
      </c>
    </row>
    <row r="600" spans="1:8" s="168" customFormat="1" ht="35.1" customHeight="1">
      <c r="A600" s="127" t="s">
        <v>3243</v>
      </c>
      <c r="B600" s="27" t="s">
        <v>3465</v>
      </c>
      <c r="C600" s="44" t="s">
        <v>2586</v>
      </c>
      <c r="D600" s="42">
        <v>10</v>
      </c>
      <c r="E600" s="67">
        <v>20.36</v>
      </c>
      <c r="F600" s="68">
        <v>14.5</v>
      </c>
      <c r="G600" s="122"/>
      <c r="H600" s="68">
        <f>F600*G600</f>
        <v>0</v>
      </c>
    </row>
    <row r="601" spans="1:8" s="168" customFormat="1" ht="35.1" customHeight="1">
      <c r="A601" s="127" t="s">
        <v>3244</v>
      </c>
      <c r="B601" s="27" t="s">
        <v>3466</v>
      </c>
      <c r="C601" s="44" t="s">
        <v>222</v>
      </c>
      <c r="D601" s="42">
        <v>10</v>
      </c>
      <c r="E601" s="67">
        <v>23.1</v>
      </c>
      <c r="F601" s="68">
        <v>16.45</v>
      </c>
      <c r="G601" s="122"/>
      <c r="H601" s="68">
        <f>F601*G601</f>
        <v>0</v>
      </c>
    </row>
    <row r="602" spans="1:8" s="168" customFormat="1" ht="35.1" customHeight="1">
      <c r="A602" s="127" t="s">
        <v>3245</v>
      </c>
      <c r="B602" s="27" t="s">
        <v>3246</v>
      </c>
      <c r="C602" s="44" t="s">
        <v>1682</v>
      </c>
      <c r="D602" s="42">
        <v>10</v>
      </c>
      <c r="E602" s="67">
        <v>24.15</v>
      </c>
      <c r="F602" s="68">
        <v>17.2</v>
      </c>
      <c r="G602" s="156"/>
      <c r="H602" s="68">
        <f>F602*G602</f>
        <v>0</v>
      </c>
    </row>
    <row r="603" spans="1:8" s="168" customFormat="1" ht="35.1" customHeight="1">
      <c r="A603" s="126" t="s">
        <v>299</v>
      </c>
      <c r="B603" s="27" t="s">
        <v>3467</v>
      </c>
      <c r="C603" s="44" t="s">
        <v>274</v>
      </c>
      <c r="D603" s="42">
        <v>8</v>
      </c>
      <c r="E603" s="67">
        <v>33.25</v>
      </c>
      <c r="F603" s="68">
        <v>23.68</v>
      </c>
      <c r="G603" s="122"/>
      <c r="H603" s="68">
        <f>F603*G603</f>
        <v>0</v>
      </c>
    </row>
    <row r="604" spans="1:8" s="168" customFormat="1" ht="35.1" customHeight="1">
      <c r="A604" s="127" t="s">
        <v>3247</v>
      </c>
      <c r="B604" s="27" t="s">
        <v>3468</v>
      </c>
      <c r="C604" s="44" t="s">
        <v>300</v>
      </c>
      <c r="D604" s="42">
        <v>10</v>
      </c>
      <c r="E604" s="67">
        <v>26.4</v>
      </c>
      <c r="F604" s="68">
        <v>18.8</v>
      </c>
      <c r="G604" s="122"/>
      <c r="H604" s="68">
        <f>F604*G604</f>
        <v>0</v>
      </c>
    </row>
    <row r="605" spans="1:8" s="168" customFormat="1" ht="35.1" customHeight="1">
      <c r="A605" s="142" t="s">
        <v>3886</v>
      </c>
      <c r="B605" s="50" t="s">
        <v>3469</v>
      </c>
      <c r="C605" s="44" t="s">
        <v>1911</v>
      </c>
      <c r="D605" s="42">
        <v>50</v>
      </c>
      <c r="E605" s="67">
        <v>6.95</v>
      </c>
      <c r="F605" s="68">
        <v>5.7</v>
      </c>
      <c r="G605" s="122"/>
      <c r="H605" s="68">
        <f>F605*G605</f>
        <v>0</v>
      </c>
    </row>
    <row r="606" spans="1:8" s="168" customFormat="1" ht="35.1" customHeight="1">
      <c r="A606" s="126" t="s">
        <v>1690</v>
      </c>
      <c r="B606" s="27" t="s">
        <v>3469</v>
      </c>
      <c r="C606" s="44" t="s">
        <v>220</v>
      </c>
      <c r="D606" s="42">
        <v>50</v>
      </c>
      <c r="E606" s="67">
        <v>9.3800000000000008</v>
      </c>
      <c r="F606" s="68">
        <v>6.68</v>
      </c>
      <c r="G606" s="122"/>
      <c r="H606" s="68">
        <f>F606*G606</f>
        <v>0</v>
      </c>
    </row>
    <row r="607" spans="1:8" s="168" customFormat="1" ht="35.1" customHeight="1">
      <c r="A607" s="126" t="s">
        <v>301</v>
      </c>
      <c r="B607" s="27" t="s">
        <v>3469</v>
      </c>
      <c r="C607" s="44" t="s">
        <v>284</v>
      </c>
      <c r="D607" s="42">
        <v>100</v>
      </c>
      <c r="E607" s="67">
        <v>7.71</v>
      </c>
      <c r="F607" s="68">
        <v>5.49</v>
      </c>
      <c r="G607" s="122"/>
      <c r="H607" s="68">
        <f>F607*G607</f>
        <v>0</v>
      </c>
    </row>
    <row r="608" spans="1:8" s="168" customFormat="1" ht="35.1" customHeight="1">
      <c r="A608" s="142" t="s">
        <v>3912</v>
      </c>
      <c r="B608" s="50" t="s">
        <v>3469</v>
      </c>
      <c r="C608" s="44" t="s">
        <v>218</v>
      </c>
      <c r="D608" s="42">
        <v>50</v>
      </c>
      <c r="E608" s="67">
        <v>6.95</v>
      </c>
      <c r="F608" s="68">
        <v>5.7</v>
      </c>
      <c r="G608" s="122"/>
      <c r="H608" s="68">
        <f>F608*G608</f>
        <v>0</v>
      </c>
    </row>
    <row r="609" spans="1:8" s="168" customFormat="1" ht="35.1" customHeight="1">
      <c r="A609" s="130" t="s">
        <v>303</v>
      </c>
      <c r="B609" s="27" t="s">
        <v>3469</v>
      </c>
      <c r="C609" s="170" t="s">
        <v>224</v>
      </c>
      <c r="D609" s="170">
        <v>50</v>
      </c>
      <c r="E609" s="67">
        <v>8.7799999999999994</v>
      </c>
      <c r="F609" s="68">
        <v>6.25</v>
      </c>
      <c r="G609" s="70"/>
      <c r="H609" s="68">
        <f>F609*G609</f>
        <v>0</v>
      </c>
    </row>
    <row r="610" spans="1:8" s="168" customFormat="1" ht="35.1" customHeight="1">
      <c r="A610" s="126" t="s">
        <v>1692</v>
      </c>
      <c r="B610" s="27" t="s">
        <v>3469</v>
      </c>
      <c r="C610" s="44" t="s">
        <v>246</v>
      </c>
      <c r="D610" s="42">
        <v>50</v>
      </c>
      <c r="E610" s="67">
        <v>9.3800000000000008</v>
      </c>
      <c r="F610" s="68">
        <v>6.68</v>
      </c>
      <c r="G610" s="122"/>
      <c r="H610" s="68">
        <f>F610*G610</f>
        <v>0</v>
      </c>
    </row>
    <row r="611" spans="1:8" s="168" customFormat="1" ht="35.1" customHeight="1">
      <c r="A611" s="126" t="s">
        <v>302</v>
      </c>
      <c r="B611" s="27" t="s">
        <v>3469</v>
      </c>
      <c r="C611" s="44" t="s">
        <v>259</v>
      </c>
      <c r="D611" s="42">
        <v>50</v>
      </c>
      <c r="E611" s="67">
        <v>8</v>
      </c>
      <c r="F611" s="68">
        <v>5.7</v>
      </c>
      <c r="G611" s="122"/>
      <c r="H611" s="68">
        <f>F611*G611</f>
        <v>0</v>
      </c>
    </row>
    <row r="612" spans="1:8" s="168" customFormat="1" ht="35.1" customHeight="1">
      <c r="A612" s="126" t="s">
        <v>1691</v>
      </c>
      <c r="B612" s="27" t="s">
        <v>3469</v>
      </c>
      <c r="C612" s="44" t="s">
        <v>310</v>
      </c>
      <c r="D612" s="42">
        <v>50</v>
      </c>
      <c r="E612" s="67">
        <v>9.06</v>
      </c>
      <c r="F612" s="68">
        <v>6.45</v>
      </c>
      <c r="G612" s="122"/>
      <c r="H612" s="68">
        <f>F612*G612</f>
        <v>0</v>
      </c>
    </row>
    <row r="613" spans="1:8" s="168" customFormat="1" ht="35.1" customHeight="1">
      <c r="A613" s="126" t="s">
        <v>1693</v>
      </c>
      <c r="B613" s="27" t="s">
        <v>3469</v>
      </c>
      <c r="C613" s="44" t="s">
        <v>228</v>
      </c>
      <c r="D613" s="42">
        <v>50</v>
      </c>
      <c r="E613" s="67">
        <v>9.48</v>
      </c>
      <c r="F613" s="68">
        <v>6.75</v>
      </c>
      <c r="G613" s="122"/>
      <c r="H613" s="68">
        <f>F613*G613</f>
        <v>0</v>
      </c>
    </row>
    <row r="614" spans="1:8" s="168" customFormat="1" ht="35.1" customHeight="1">
      <c r="A614" s="126" t="s">
        <v>1694</v>
      </c>
      <c r="B614" s="27" t="s">
        <v>3469</v>
      </c>
      <c r="C614" s="44" t="s">
        <v>292</v>
      </c>
      <c r="D614" s="42">
        <v>50</v>
      </c>
      <c r="E614" s="67">
        <v>7.83</v>
      </c>
      <c r="F614" s="68">
        <v>5.58</v>
      </c>
      <c r="G614" s="122"/>
      <c r="H614" s="68">
        <f>F614*G614</f>
        <v>0</v>
      </c>
    </row>
    <row r="615" spans="1:8" s="168" customFormat="1" ht="35.1" customHeight="1">
      <c r="A615" s="126" t="s">
        <v>304</v>
      </c>
      <c r="B615" s="27" t="s">
        <v>3469</v>
      </c>
      <c r="C615" s="44" t="s">
        <v>290</v>
      </c>
      <c r="D615" s="42">
        <v>100</v>
      </c>
      <c r="E615" s="67">
        <v>7.71</v>
      </c>
      <c r="F615" s="68">
        <v>5.49</v>
      </c>
      <c r="G615" s="122"/>
      <c r="H615" s="68">
        <f>F615*G615</f>
        <v>0</v>
      </c>
    </row>
    <row r="616" spans="1:8" s="168" customFormat="1" ht="35.1" customHeight="1">
      <c r="A616" s="130" t="s">
        <v>305</v>
      </c>
      <c r="B616" s="27" t="s">
        <v>3469</v>
      </c>
      <c r="C616" s="170" t="s">
        <v>230</v>
      </c>
      <c r="D616" s="170">
        <v>50</v>
      </c>
      <c r="E616" s="67">
        <v>8.86</v>
      </c>
      <c r="F616" s="68">
        <v>6.31</v>
      </c>
      <c r="G616" s="70"/>
      <c r="H616" s="68">
        <f>F616*G616</f>
        <v>0</v>
      </c>
    </row>
    <row r="617" spans="1:8" s="168" customFormat="1" ht="35.1" customHeight="1">
      <c r="A617" s="127" t="s">
        <v>3355</v>
      </c>
      <c r="B617" s="27" t="s">
        <v>1695</v>
      </c>
      <c r="C617" s="44" t="s">
        <v>2586</v>
      </c>
      <c r="D617" s="42">
        <v>100</v>
      </c>
      <c r="E617" s="67">
        <v>2.64</v>
      </c>
      <c r="F617" s="68">
        <v>1.88</v>
      </c>
      <c r="G617" s="122"/>
      <c r="H617" s="68">
        <f>F617*G617</f>
        <v>0</v>
      </c>
    </row>
    <row r="618" spans="1:8" s="168" customFormat="1" ht="35.1" customHeight="1">
      <c r="A618" s="128" t="s">
        <v>318</v>
      </c>
      <c r="B618" s="47" t="s">
        <v>1695</v>
      </c>
      <c r="C618" s="44" t="s">
        <v>224</v>
      </c>
      <c r="D618" s="171">
        <v>100</v>
      </c>
      <c r="E618" s="67">
        <v>3.62</v>
      </c>
      <c r="F618" s="68">
        <v>2.58</v>
      </c>
      <c r="G618" s="129"/>
      <c r="H618" s="68">
        <f>F618*G618</f>
        <v>0</v>
      </c>
    </row>
    <row r="619" spans="1:8" s="168" customFormat="1" ht="35.1" customHeight="1">
      <c r="A619" s="128" t="s">
        <v>319</v>
      </c>
      <c r="B619" s="47" t="s">
        <v>1695</v>
      </c>
      <c r="C619" s="44" t="s">
        <v>277</v>
      </c>
      <c r="D619" s="174">
        <v>100</v>
      </c>
      <c r="E619" s="67">
        <v>3.23</v>
      </c>
      <c r="F619" s="68">
        <v>2.2999999999999998</v>
      </c>
      <c r="G619" s="129"/>
      <c r="H619" s="68">
        <f>F619*G619</f>
        <v>0</v>
      </c>
    </row>
    <row r="620" spans="1:8" s="168" customFormat="1" ht="35.1" customHeight="1">
      <c r="A620" s="126" t="s">
        <v>311</v>
      </c>
      <c r="B620" s="27" t="s">
        <v>1695</v>
      </c>
      <c r="C620" s="44" t="s">
        <v>306</v>
      </c>
      <c r="D620" s="42">
        <v>100</v>
      </c>
      <c r="E620" s="67">
        <v>2.78</v>
      </c>
      <c r="F620" s="68">
        <v>1.98</v>
      </c>
      <c r="G620" s="122"/>
      <c r="H620" s="68">
        <f>F620*G620</f>
        <v>0</v>
      </c>
    </row>
    <row r="621" spans="1:8" s="168" customFormat="1" ht="35.1" customHeight="1">
      <c r="A621" s="127" t="s">
        <v>3356</v>
      </c>
      <c r="B621" s="27" t="s">
        <v>3470</v>
      </c>
      <c r="C621" s="44" t="s">
        <v>218</v>
      </c>
      <c r="D621" s="42">
        <v>100</v>
      </c>
      <c r="E621" s="67">
        <v>2.78</v>
      </c>
      <c r="F621" s="68">
        <v>1.98</v>
      </c>
      <c r="G621" s="122"/>
      <c r="H621" s="68">
        <f>F621*G621</f>
        <v>0</v>
      </c>
    </row>
    <row r="622" spans="1:8" s="168" customFormat="1" ht="35.1" customHeight="1">
      <c r="A622" s="126" t="s">
        <v>314</v>
      </c>
      <c r="B622" s="27" t="s">
        <v>3470</v>
      </c>
      <c r="C622" s="44" t="s">
        <v>246</v>
      </c>
      <c r="D622" s="42">
        <v>100</v>
      </c>
      <c r="E622" s="67">
        <v>6.04</v>
      </c>
      <c r="F622" s="68">
        <v>4.3</v>
      </c>
      <c r="G622" s="122"/>
      <c r="H622" s="68">
        <f>F622*G622</f>
        <v>0</v>
      </c>
    </row>
    <row r="623" spans="1:8" s="168" customFormat="1" ht="35.1" customHeight="1">
      <c r="A623" s="126" t="s">
        <v>315</v>
      </c>
      <c r="B623" s="27" t="s">
        <v>3470</v>
      </c>
      <c r="C623" s="44" t="s">
        <v>243</v>
      </c>
      <c r="D623" s="42">
        <v>100</v>
      </c>
      <c r="E623" s="67">
        <v>2.79</v>
      </c>
      <c r="F623" s="68">
        <v>1.99</v>
      </c>
      <c r="G623" s="122"/>
      <c r="H623" s="68">
        <f>F623*G623</f>
        <v>0</v>
      </c>
    </row>
    <row r="624" spans="1:8" s="168" customFormat="1" ht="35.1" customHeight="1">
      <c r="A624" s="126" t="s">
        <v>307</v>
      </c>
      <c r="B624" s="27" t="s">
        <v>3471</v>
      </c>
      <c r="C624" s="44" t="s">
        <v>730</v>
      </c>
      <c r="D624" s="42">
        <v>100</v>
      </c>
      <c r="E624" s="67">
        <v>2.98</v>
      </c>
      <c r="F624" s="68">
        <v>2.12</v>
      </c>
      <c r="G624" s="122"/>
      <c r="H624" s="68">
        <f>F624*G624</f>
        <v>0</v>
      </c>
    </row>
    <row r="625" spans="1:8" s="168" customFormat="1" ht="35.1" customHeight="1">
      <c r="A625" s="126" t="s">
        <v>316</v>
      </c>
      <c r="B625" s="27" t="s">
        <v>3471</v>
      </c>
      <c r="C625" s="44" t="s">
        <v>2949</v>
      </c>
      <c r="D625" s="42">
        <v>100</v>
      </c>
      <c r="E625" s="67">
        <v>2.98</v>
      </c>
      <c r="F625" s="68">
        <v>2.12</v>
      </c>
      <c r="G625" s="122"/>
      <c r="H625" s="68">
        <f>F625*G625</f>
        <v>0</v>
      </c>
    </row>
    <row r="626" spans="1:8" s="168" customFormat="1" ht="35.1" customHeight="1">
      <c r="A626" s="126" t="s">
        <v>317</v>
      </c>
      <c r="B626" s="27" t="s">
        <v>3471</v>
      </c>
      <c r="C626" s="44" t="s">
        <v>226</v>
      </c>
      <c r="D626" s="42">
        <v>100</v>
      </c>
      <c r="E626" s="67">
        <v>2.98</v>
      </c>
      <c r="F626" s="68">
        <v>2.12</v>
      </c>
      <c r="G626" s="122"/>
      <c r="H626" s="68">
        <f>F626*G626</f>
        <v>0</v>
      </c>
    </row>
    <row r="627" spans="1:8" s="168" customFormat="1" ht="35.1" customHeight="1">
      <c r="A627" s="126" t="s">
        <v>312</v>
      </c>
      <c r="B627" s="27" t="s">
        <v>3471</v>
      </c>
      <c r="C627" s="44" t="s">
        <v>296</v>
      </c>
      <c r="D627" s="42">
        <v>100</v>
      </c>
      <c r="E627" s="67">
        <v>6.16</v>
      </c>
      <c r="F627" s="68">
        <v>4.3899999999999997</v>
      </c>
      <c r="G627" s="122"/>
      <c r="H627" s="68">
        <f>F627*G627</f>
        <v>0</v>
      </c>
    </row>
    <row r="628" spans="1:8" s="168" customFormat="1" ht="35.1" customHeight="1">
      <c r="A628" s="126" t="s">
        <v>313</v>
      </c>
      <c r="B628" s="27" t="s">
        <v>3471</v>
      </c>
      <c r="C628" s="44" t="s">
        <v>269</v>
      </c>
      <c r="D628" s="42">
        <v>100</v>
      </c>
      <c r="E628" s="67">
        <v>2.78</v>
      </c>
      <c r="F628" s="68">
        <v>1.98</v>
      </c>
      <c r="G628" s="122"/>
      <c r="H628" s="68">
        <f>F628*G628</f>
        <v>0</v>
      </c>
    </row>
    <row r="629" spans="1:8" s="168" customFormat="1" ht="35.1" customHeight="1">
      <c r="A629" s="127" t="s">
        <v>308</v>
      </c>
      <c r="B629" s="27" t="s">
        <v>3471</v>
      </c>
      <c r="C629" s="170" t="s">
        <v>279</v>
      </c>
      <c r="D629" s="42">
        <v>100</v>
      </c>
      <c r="E629" s="67">
        <v>4.2</v>
      </c>
      <c r="F629" s="68">
        <v>2.99</v>
      </c>
      <c r="G629" s="70"/>
      <c r="H629" s="68">
        <f>F629*G629</f>
        <v>0</v>
      </c>
    </row>
    <row r="630" spans="1:8" s="168" customFormat="1" ht="35.1" customHeight="1">
      <c r="A630" s="143" t="s">
        <v>309</v>
      </c>
      <c r="B630" s="27" t="s">
        <v>3471</v>
      </c>
      <c r="C630" s="44" t="s">
        <v>310</v>
      </c>
      <c r="D630" s="42">
        <v>100</v>
      </c>
      <c r="E630" s="67">
        <v>5.78</v>
      </c>
      <c r="F630" s="68">
        <v>4.12</v>
      </c>
      <c r="G630" s="122"/>
      <c r="H630" s="68">
        <f>F630*G630</f>
        <v>0</v>
      </c>
    </row>
    <row r="631" spans="1:8" s="168" customFormat="1" ht="35.1" customHeight="1">
      <c r="A631" s="126" t="s">
        <v>2179</v>
      </c>
      <c r="B631" s="27" t="s">
        <v>2956</v>
      </c>
      <c r="C631" s="44" t="s">
        <v>279</v>
      </c>
      <c r="D631" s="42">
        <v>100</v>
      </c>
      <c r="E631" s="67">
        <v>3.24</v>
      </c>
      <c r="F631" s="68">
        <v>2.31</v>
      </c>
      <c r="G631" s="122"/>
      <c r="H631" s="68">
        <f>F631*G631</f>
        <v>0</v>
      </c>
    </row>
    <row r="632" spans="1:8" s="168" customFormat="1" ht="35.1" customHeight="1">
      <c r="A632" s="126" t="s">
        <v>2180</v>
      </c>
      <c r="B632" s="27" t="s">
        <v>2957</v>
      </c>
      <c r="C632" s="44" t="s">
        <v>279</v>
      </c>
      <c r="D632" s="42">
        <v>500</v>
      </c>
      <c r="E632" s="67">
        <v>1.97</v>
      </c>
      <c r="F632" s="68">
        <v>1.4</v>
      </c>
      <c r="G632" s="122"/>
      <c r="H632" s="68">
        <f>F632*G632</f>
        <v>0</v>
      </c>
    </row>
    <row r="633" spans="1:8" s="168" customFormat="1" ht="35.1" customHeight="1">
      <c r="A633" s="126" t="s">
        <v>2181</v>
      </c>
      <c r="B633" s="27" t="s">
        <v>3472</v>
      </c>
      <c r="C633" s="44" t="s">
        <v>1911</v>
      </c>
      <c r="D633" s="42">
        <v>100</v>
      </c>
      <c r="E633" s="67">
        <v>4.2</v>
      </c>
      <c r="F633" s="68">
        <v>2.99</v>
      </c>
      <c r="G633" s="122"/>
      <c r="H633" s="68">
        <f>F633*G633</f>
        <v>0</v>
      </c>
    </row>
    <row r="634" spans="1:8" s="168" customFormat="1" ht="35.1" customHeight="1">
      <c r="A634" s="127" t="s">
        <v>324</v>
      </c>
      <c r="B634" s="27" t="s">
        <v>3472</v>
      </c>
      <c r="C634" s="44" t="s">
        <v>224</v>
      </c>
      <c r="D634" s="42">
        <v>250</v>
      </c>
      <c r="E634" s="67">
        <v>4.84</v>
      </c>
      <c r="F634" s="68">
        <v>3.45</v>
      </c>
      <c r="G634" s="122"/>
      <c r="H634" s="68">
        <f>F634*G634</f>
        <v>0</v>
      </c>
    </row>
    <row r="635" spans="1:8" s="168" customFormat="1" ht="35.1" customHeight="1">
      <c r="A635" s="126" t="s">
        <v>1883</v>
      </c>
      <c r="B635" s="27" t="s">
        <v>3472</v>
      </c>
      <c r="C635" s="44" t="s">
        <v>226</v>
      </c>
      <c r="D635" s="42">
        <v>200</v>
      </c>
      <c r="E635" s="67">
        <v>4.4400000000000004</v>
      </c>
      <c r="F635" s="68">
        <v>3.16</v>
      </c>
      <c r="G635" s="122"/>
      <c r="H635" s="68">
        <f>F635*G635</f>
        <v>0</v>
      </c>
    </row>
    <row r="636" spans="1:8" s="168" customFormat="1" ht="35.1" customHeight="1">
      <c r="A636" s="130" t="s">
        <v>322</v>
      </c>
      <c r="B636" s="27" t="s">
        <v>3472</v>
      </c>
      <c r="C636" s="170" t="s">
        <v>252</v>
      </c>
      <c r="D636" s="170">
        <v>200</v>
      </c>
      <c r="E636" s="67">
        <v>4.66</v>
      </c>
      <c r="F636" s="68">
        <v>3.32</v>
      </c>
      <c r="G636" s="70"/>
      <c r="H636" s="68">
        <f>F636*G636</f>
        <v>0</v>
      </c>
    </row>
    <row r="637" spans="1:8" s="168" customFormat="1" ht="35.1" customHeight="1">
      <c r="A637" s="126" t="s">
        <v>321</v>
      </c>
      <c r="B637" s="27" t="s">
        <v>3472</v>
      </c>
      <c r="C637" s="44" t="s">
        <v>306</v>
      </c>
      <c r="D637" s="42">
        <v>50</v>
      </c>
      <c r="E637" s="67">
        <v>11.08</v>
      </c>
      <c r="F637" s="68">
        <v>7.89</v>
      </c>
      <c r="G637" s="122"/>
      <c r="H637" s="68">
        <f>F637*G637</f>
        <v>0</v>
      </c>
    </row>
    <row r="638" spans="1:8" s="168" customFormat="1" ht="35.1" customHeight="1">
      <c r="A638" s="127" t="s">
        <v>2331</v>
      </c>
      <c r="B638" s="27" t="s">
        <v>3472</v>
      </c>
      <c r="C638" s="44" t="s">
        <v>279</v>
      </c>
      <c r="D638" s="42">
        <v>100</v>
      </c>
      <c r="E638" s="67">
        <v>10.78</v>
      </c>
      <c r="F638" s="68">
        <v>7.68</v>
      </c>
      <c r="G638" s="122"/>
      <c r="H638" s="68">
        <f>F638*G638</f>
        <v>0</v>
      </c>
    </row>
    <row r="639" spans="1:8" s="168" customFormat="1" ht="35.1" customHeight="1">
      <c r="A639" s="128" t="s">
        <v>329</v>
      </c>
      <c r="B639" s="48" t="s">
        <v>1696</v>
      </c>
      <c r="C639" s="44" t="s">
        <v>2273</v>
      </c>
      <c r="D639" s="175">
        <v>100</v>
      </c>
      <c r="E639" s="67">
        <v>4.84</v>
      </c>
      <c r="F639" s="68">
        <v>3.45</v>
      </c>
      <c r="G639" s="129"/>
      <c r="H639" s="68">
        <f>F639*G639</f>
        <v>0</v>
      </c>
    </row>
    <row r="640" spans="1:8" s="168" customFormat="1" ht="35.1" customHeight="1">
      <c r="A640" s="155" t="s">
        <v>326</v>
      </c>
      <c r="B640" s="48" t="s">
        <v>1696</v>
      </c>
      <c r="C640" s="44" t="s">
        <v>327</v>
      </c>
      <c r="D640" s="176">
        <v>100</v>
      </c>
      <c r="E640" s="67">
        <v>4.42</v>
      </c>
      <c r="F640" s="68">
        <v>3.15</v>
      </c>
      <c r="G640" s="129"/>
      <c r="H640" s="68">
        <f>F640*G640</f>
        <v>0</v>
      </c>
    </row>
    <row r="641" spans="1:8" s="168" customFormat="1" ht="35.1" customHeight="1">
      <c r="A641" s="128" t="s">
        <v>328</v>
      </c>
      <c r="B641" s="48" t="s">
        <v>1696</v>
      </c>
      <c r="C641" s="44" t="s">
        <v>277</v>
      </c>
      <c r="D641" s="175">
        <v>100</v>
      </c>
      <c r="E641" s="67">
        <v>3.06</v>
      </c>
      <c r="F641" s="68">
        <v>2.1800000000000002</v>
      </c>
      <c r="G641" s="129"/>
      <c r="H641" s="68">
        <f>F641*G641</f>
        <v>0</v>
      </c>
    </row>
    <row r="642" spans="1:8" s="168" customFormat="1" ht="35.1" customHeight="1">
      <c r="A642" s="155" t="s">
        <v>1884</v>
      </c>
      <c r="B642" s="47" t="s">
        <v>2387</v>
      </c>
      <c r="C642" s="44" t="s">
        <v>218</v>
      </c>
      <c r="D642" s="169">
        <v>100</v>
      </c>
      <c r="E642" s="67">
        <v>3.16</v>
      </c>
      <c r="F642" s="68">
        <v>2.25</v>
      </c>
      <c r="G642" s="129"/>
      <c r="H642" s="68">
        <f>F642*G642</f>
        <v>0</v>
      </c>
    </row>
    <row r="643" spans="1:8" s="168" customFormat="1" ht="35.1" customHeight="1">
      <c r="A643" s="126" t="s">
        <v>1882</v>
      </c>
      <c r="B643" s="27" t="s">
        <v>3473</v>
      </c>
      <c r="C643" s="44" t="s">
        <v>243</v>
      </c>
      <c r="D643" s="42">
        <v>200</v>
      </c>
      <c r="E643" s="67">
        <v>2.68</v>
      </c>
      <c r="F643" s="68">
        <v>1.91</v>
      </c>
      <c r="G643" s="122"/>
      <c r="H643" s="68">
        <f>F643*G643</f>
        <v>0</v>
      </c>
    </row>
    <row r="644" spans="1:8" s="168" customFormat="1" ht="35.1" customHeight="1">
      <c r="A644" s="126" t="s">
        <v>323</v>
      </c>
      <c r="B644" s="27" t="s">
        <v>3473</v>
      </c>
      <c r="C644" s="44" t="s">
        <v>269</v>
      </c>
      <c r="D644" s="42">
        <v>250</v>
      </c>
      <c r="E644" s="67">
        <v>1.67</v>
      </c>
      <c r="F644" s="68">
        <v>1.19</v>
      </c>
      <c r="G644" s="122"/>
      <c r="H644" s="68">
        <f>F644*G644</f>
        <v>0</v>
      </c>
    </row>
    <row r="645" spans="1:8" s="168" customFormat="1" ht="35.1" customHeight="1">
      <c r="A645" s="126" t="s">
        <v>2594</v>
      </c>
      <c r="B645" s="27" t="s">
        <v>3473</v>
      </c>
      <c r="C645" s="44" t="s">
        <v>2595</v>
      </c>
      <c r="D645" s="42">
        <v>100</v>
      </c>
      <c r="E645" s="67">
        <v>5.6</v>
      </c>
      <c r="F645" s="68">
        <v>3.99</v>
      </c>
      <c r="G645" s="122"/>
      <c r="H645" s="68">
        <f>F645*G645</f>
        <v>0</v>
      </c>
    </row>
    <row r="646" spans="1:8" s="168" customFormat="1" ht="35.1" customHeight="1">
      <c r="A646" s="126" t="s">
        <v>320</v>
      </c>
      <c r="B646" s="27" t="s">
        <v>3473</v>
      </c>
      <c r="C646" s="44" t="s">
        <v>257</v>
      </c>
      <c r="D646" s="42">
        <v>100</v>
      </c>
      <c r="E646" s="67">
        <v>3.78</v>
      </c>
      <c r="F646" s="68">
        <v>2.69</v>
      </c>
      <c r="G646" s="122"/>
      <c r="H646" s="68">
        <f>F646*G646</f>
        <v>0</v>
      </c>
    </row>
    <row r="647" spans="1:8" s="168" customFormat="1" ht="35.1" customHeight="1">
      <c r="A647" s="127" t="s">
        <v>3358</v>
      </c>
      <c r="B647" s="27" t="s">
        <v>3473</v>
      </c>
      <c r="C647" s="44" t="s">
        <v>292</v>
      </c>
      <c r="D647" s="42">
        <v>100</v>
      </c>
      <c r="E647" s="67">
        <v>3.72</v>
      </c>
      <c r="F647" s="68">
        <v>2.65</v>
      </c>
      <c r="G647" s="122"/>
      <c r="H647" s="68">
        <f>F647*G647</f>
        <v>0</v>
      </c>
    </row>
    <row r="648" spans="1:8" s="168" customFormat="1" ht="35.1" customHeight="1">
      <c r="A648" s="127" t="s">
        <v>325</v>
      </c>
      <c r="B648" s="27" t="s">
        <v>3474</v>
      </c>
      <c r="C648" s="44" t="s">
        <v>246</v>
      </c>
      <c r="D648" s="42">
        <v>150</v>
      </c>
      <c r="E648" s="67">
        <v>5.6</v>
      </c>
      <c r="F648" s="68">
        <v>3.99</v>
      </c>
      <c r="G648" s="122"/>
      <c r="H648" s="68">
        <f>F648*G648</f>
        <v>0</v>
      </c>
    </row>
    <row r="649" spans="1:8" s="168" customFormat="1" ht="35.1" customHeight="1">
      <c r="A649" s="127" t="s">
        <v>3357</v>
      </c>
      <c r="B649" s="27" t="s">
        <v>3475</v>
      </c>
      <c r="C649" s="44" t="s">
        <v>284</v>
      </c>
      <c r="D649" s="42">
        <v>100</v>
      </c>
      <c r="E649" s="67">
        <v>3.8</v>
      </c>
      <c r="F649" s="68">
        <v>2.71</v>
      </c>
      <c r="G649" s="122"/>
      <c r="H649" s="68">
        <f>F649*G649</f>
        <v>0</v>
      </c>
    </row>
    <row r="650" spans="1:8" s="168" customFormat="1" ht="35.1" customHeight="1">
      <c r="A650" s="126" t="s">
        <v>1697</v>
      </c>
      <c r="B650" s="27" t="s">
        <v>1698</v>
      </c>
      <c r="C650" s="44" t="s">
        <v>2616</v>
      </c>
      <c r="D650" s="42">
        <v>4</v>
      </c>
      <c r="E650" s="67">
        <v>3.23</v>
      </c>
      <c r="F650" s="68">
        <v>2.2999999999999998</v>
      </c>
      <c r="G650" s="122"/>
      <c r="H650" s="68">
        <f>F650*G650</f>
        <v>0</v>
      </c>
    </row>
    <row r="651" spans="1:8" s="168" customFormat="1" ht="35.1" customHeight="1">
      <c r="A651" s="155" t="s">
        <v>1885</v>
      </c>
      <c r="B651" s="47" t="s">
        <v>1886</v>
      </c>
      <c r="C651" s="44" t="s">
        <v>296</v>
      </c>
      <c r="D651" s="169">
        <v>100</v>
      </c>
      <c r="E651" s="67">
        <v>13.34</v>
      </c>
      <c r="F651" s="68">
        <v>9.5</v>
      </c>
      <c r="G651" s="129"/>
      <c r="H651" s="68">
        <f>F651*G651</f>
        <v>0</v>
      </c>
    </row>
    <row r="652" spans="1:8" s="168" customFormat="1" ht="35.1" customHeight="1">
      <c r="A652" s="127" t="s">
        <v>3359</v>
      </c>
      <c r="B652" s="27" t="s">
        <v>2388</v>
      </c>
      <c r="C652" s="44" t="s">
        <v>218</v>
      </c>
      <c r="D652" s="42">
        <v>50</v>
      </c>
      <c r="E652" s="67">
        <v>7.37</v>
      </c>
      <c r="F652" s="68">
        <v>5.25</v>
      </c>
      <c r="G652" s="122"/>
      <c r="H652" s="68">
        <f>F652*G652</f>
        <v>0</v>
      </c>
    </row>
    <row r="653" spans="1:8" s="168" customFormat="1" ht="35.1" customHeight="1">
      <c r="A653" s="127" t="s">
        <v>3360</v>
      </c>
      <c r="B653" s="27" t="s">
        <v>2388</v>
      </c>
      <c r="C653" s="44" t="s">
        <v>286</v>
      </c>
      <c r="D653" s="42">
        <v>50</v>
      </c>
      <c r="E653" s="67">
        <v>7.55</v>
      </c>
      <c r="F653" s="68">
        <v>5.38</v>
      </c>
      <c r="G653" s="156"/>
      <c r="H653" s="68">
        <f>F653*G653</f>
        <v>0</v>
      </c>
    </row>
    <row r="654" spans="1:8" s="168" customFormat="1" ht="35.1" customHeight="1">
      <c r="A654" s="127" t="s">
        <v>2958</v>
      </c>
      <c r="B654" s="27" t="s">
        <v>2388</v>
      </c>
      <c r="C654" s="44" t="s">
        <v>252</v>
      </c>
      <c r="D654" s="42">
        <v>50</v>
      </c>
      <c r="E654" s="67">
        <v>7.55</v>
      </c>
      <c r="F654" s="68">
        <v>5.38</v>
      </c>
      <c r="G654" s="122"/>
      <c r="H654" s="68">
        <f>F654*G654</f>
        <v>0</v>
      </c>
    </row>
    <row r="655" spans="1:8" s="168" customFormat="1" ht="35.1" customHeight="1">
      <c r="A655" s="126" t="s">
        <v>1699</v>
      </c>
      <c r="B655" s="27" t="s">
        <v>2388</v>
      </c>
      <c r="C655" s="44" t="s">
        <v>1700</v>
      </c>
      <c r="D655" s="42">
        <v>50</v>
      </c>
      <c r="E655" s="67">
        <v>7.57</v>
      </c>
      <c r="F655" s="68">
        <v>5.39</v>
      </c>
      <c r="G655" s="122"/>
      <c r="H655" s="68">
        <f>F655*G655</f>
        <v>0</v>
      </c>
    </row>
    <row r="656" spans="1:8" s="168" customFormat="1" ht="35.1" customHeight="1">
      <c r="A656" s="127" t="s">
        <v>2959</v>
      </c>
      <c r="B656" s="27" t="s">
        <v>2388</v>
      </c>
      <c r="C656" s="44" t="s">
        <v>2960</v>
      </c>
      <c r="D656" s="42">
        <v>50</v>
      </c>
      <c r="E656" s="67">
        <v>5.87</v>
      </c>
      <c r="F656" s="68">
        <v>4.18</v>
      </c>
      <c r="G656" s="122"/>
      <c r="H656" s="68">
        <f>F656*G656</f>
        <v>0</v>
      </c>
    </row>
    <row r="657" spans="1:8" s="168" customFormat="1" ht="35.1" customHeight="1">
      <c r="A657" s="127" t="s">
        <v>2961</v>
      </c>
      <c r="B657" s="27" t="s">
        <v>2388</v>
      </c>
      <c r="C657" s="44" t="s">
        <v>287</v>
      </c>
      <c r="D657" s="42">
        <v>50</v>
      </c>
      <c r="E657" s="67">
        <v>7.41</v>
      </c>
      <c r="F657" s="68">
        <v>5.28</v>
      </c>
      <c r="G657" s="122"/>
      <c r="H657" s="68">
        <f>F657*G657</f>
        <v>0</v>
      </c>
    </row>
    <row r="658" spans="1:8" s="168" customFormat="1" ht="35.1" customHeight="1">
      <c r="A658" s="155" t="s">
        <v>333</v>
      </c>
      <c r="B658" s="48" t="s">
        <v>1701</v>
      </c>
      <c r="C658" s="44" t="s">
        <v>224</v>
      </c>
      <c r="D658" s="173">
        <v>50</v>
      </c>
      <c r="E658" s="67">
        <v>11.22</v>
      </c>
      <c r="F658" s="68">
        <v>7.99</v>
      </c>
      <c r="G658" s="129"/>
      <c r="H658" s="68">
        <f>F658*G658</f>
        <v>0</v>
      </c>
    </row>
    <row r="659" spans="1:8" s="168" customFormat="1" ht="35.1" customHeight="1">
      <c r="A659" s="126" t="s">
        <v>1702</v>
      </c>
      <c r="B659" s="27" t="s">
        <v>3476</v>
      </c>
      <c r="C659" s="44" t="s">
        <v>1911</v>
      </c>
      <c r="D659" s="42">
        <v>30</v>
      </c>
      <c r="E659" s="67">
        <v>13.31</v>
      </c>
      <c r="F659" s="68">
        <v>9.48</v>
      </c>
      <c r="G659" s="122"/>
      <c r="H659" s="68">
        <f>F659*G659</f>
        <v>0</v>
      </c>
    </row>
    <row r="660" spans="1:8" s="168" customFormat="1" ht="35.1" customHeight="1">
      <c r="A660" s="128" t="s">
        <v>337</v>
      </c>
      <c r="B660" s="49" t="s">
        <v>335</v>
      </c>
      <c r="C660" s="44" t="s">
        <v>226</v>
      </c>
      <c r="D660" s="171">
        <v>50</v>
      </c>
      <c r="E660" s="67">
        <v>11.77</v>
      </c>
      <c r="F660" s="68">
        <v>8.3800000000000008</v>
      </c>
      <c r="G660" s="129"/>
      <c r="H660" s="68">
        <f>F660*G660</f>
        <v>0</v>
      </c>
    </row>
    <row r="661" spans="1:8" s="168" customFormat="1" ht="35.1" customHeight="1">
      <c r="A661" s="155" t="s">
        <v>338</v>
      </c>
      <c r="B661" s="48" t="s">
        <v>1703</v>
      </c>
      <c r="C661" s="44" t="s">
        <v>339</v>
      </c>
      <c r="D661" s="175">
        <v>250</v>
      </c>
      <c r="E661" s="67">
        <v>2.2999999999999998</v>
      </c>
      <c r="F661" s="68">
        <v>1.64</v>
      </c>
      <c r="G661" s="129"/>
      <c r="H661" s="68">
        <f>F661*G661</f>
        <v>0</v>
      </c>
    </row>
    <row r="662" spans="1:8" s="168" customFormat="1" ht="35.1" customHeight="1">
      <c r="A662" s="155" t="s">
        <v>1887</v>
      </c>
      <c r="B662" s="47" t="s">
        <v>1888</v>
      </c>
      <c r="C662" s="44" t="s">
        <v>343</v>
      </c>
      <c r="D662" s="169">
        <v>250</v>
      </c>
      <c r="E662" s="67">
        <v>2.23</v>
      </c>
      <c r="F662" s="68">
        <v>1.59</v>
      </c>
      <c r="G662" s="158"/>
      <c r="H662" s="68">
        <f>F662*G662</f>
        <v>0</v>
      </c>
    </row>
    <row r="663" spans="1:8" s="168" customFormat="1" ht="35.1" customHeight="1">
      <c r="A663" s="128" t="s">
        <v>340</v>
      </c>
      <c r="B663" s="49" t="s">
        <v>1704</v>
      </c>
      <c r="C663" s="44" t="s">
        <v>341</v>
      </c>
      <c r="D663" s="171">
        <v>50</v>
      </c>
      <c r="E663" s="67">
        <v>8.5399999999999991</v>
      </c>
      <c r="F663" s="68">
        <v>6.08</v>
      </c>
      <c r="G663" s="158"/>
      <c r="H663" s="68">
        <f>F663*G663</f>
        <v>0</v>
      </c>
    </row>
    <row r="664" spans="1:8" s="168" customFormat="1" ht="35.1" customHeight="1">
      <c r="A664" s="126" t="s">
        <v>330</v>
      </c>
      <c r="B664" s="27" t="s">
        <v>3477</v>
      </c>
      <c r="C664" s="44" t="s">
        <v>331</v>
      </c>
      <c r="D664" s="42">
        <v>50</v>
      </c>
      <c r="E664" s="67">
        <v>7.47</v>
      </c>
      <c r="F664" s="68">
        <v>5.32</v>
      </c>
      <c r="G664" s="156"/>
      <c r="H664" s="68">
        <f>F664*G664</f>
        <v>0</v>
      </c>
    </row>
    <row r="665" spans="1:8" s="168" customFormat="1" ht="35.1" customHeight="1">
      <c r="A665" s="127" t="s">
        <v>3361</v>
      </c>
      <c r="B665" s="27" t="s">
        <v>3478</v>
      </c>
      <c r="C665" s="44" t="s">
        <v>730</v>
      </c>
      <c r="D665" s="42">
        <v>50</v>
      </c>
      <c r="E665" s="67">
        <v>12.4</v>
      </c>
      <c r="F665" s="68">
        <v>8.83</v>
      </c>
      <c r="G665" s="122"/>
      <c r="H665" s="68">
        <f>F665*G665</f>
        <v>0</v>
      </c>
    </row>
    <row r="666" spans="1:8" s="168" customFormat="1" ht="35.1" customHeight="1">
      <c r="A666" s="127" t="s">
        <v>3362</v>
      </c>
      <c r="B666" s="27" t="s">
        <v>3478</v>
      </c>
      <c r="C666" s="44" t="s">
        <v>226</v>
      </c>
      <c r="D666" s="42">
        <v>50</v>
      </c>
      <c r="E666" s="67">
        <v>9.1999999999999993</v>
      </c>
      <c r="F666" s="68">
        <v>6.55</v>
      </c>
      <c r="G666" s="122"/>
      <c r="H666" s="68">
        <f>F666*G666</f>
        <v>0</v>
      </c>
    </row>
    <row r="667" spans="1:8" s="168" customFormat="1" ht="35.1" customHeight="1">
      <c r="A667" s="126" t="s">
        <v>332</v>
      </c>
      <c r="B667" s="27" t="s">
        <v>3479</v>
      </c>
      <c r="C667" s="44" t="s">
        <v>2273</v>
      </c>
      <c r="D667" s="42">
        <v>50</v>
      </c>
      <c r="E667" s="67">
        <v>7.4</v>
      </c>
      <c r="F667" s="68">
        <v>5.27</v>
      </c>
      <c r="G667" s="122"/>
      <c r="H667" s="68">
        <f>F667*G667</f>
        <v>0</v>
      </c>
    </row>
    <row r="668" spans="1:8" s="168" customFormat="1" ht="35.1" customHeight="1">
      <c r="A668" s="127" t="s">
        <v>2962</v>
      </c>
      <c r="B668" s="27" t="s">
        <v>3479</v>
      </c>
      <c r="C668" s="44" t="s">
        <v>243</v>
      </c>
      <c r="D668" s="42">
        <v>50</v>
      </c>
      <c r="E668" s="67">
        <v>7.55</v>
      </c>
      <c r="F668" s="68">
        <v>5.38</v>
      </c>
      <c r="G668" s="122"/>
      <c r="H668" s="68">
        <f>F668*G668</f>
        <v>0</v>
      </c>
    </row>
    <row r="669" spans="1:8" s="168" customFormat="1" ht="35.1" customHeight="1">
      <c r="A669" s="127" t="s">
        <v>2963</v>
      </c>
      <c r="B669" s="27" t="s">
        <v>3480</v>
      </c>
      <c r="C669" s="44" t="s">
        <v>243</v>
      </c>
      <c r="D669" s="42">
        <v>50</v>
      </c>
      <c r="E669" s="67">
        <v>7.55</v>
      </c>
      <c r="F669" s="68">
        <v>5.38</v>
      </c>
      <c r="G669" s="122"/>
      <c r="H669" s="68">
        <f>F669*G669</f>
        <v>0</v>
      </c>
    </row>
    <row r="670" spans="1:8" s="168" customFormat="1" ht="35.1" customHeight="1">
      <c r="A670" s="127" t="s">
        <v>3363</v>
      </c>
      <c r="B670" s="27" t="s">
        <v>3481</v>
      </c>
      <c r="C670" s="44" t="s">
        <v>224</v>
      </c>
      <c r="D670" s="42">
        <v>50</v>
      </c>
      <c r="E670" s="67">
        <v>7.64</v>
      </c>
      <c r="F670" s="68">
        <v>5.44</v>
      </c>
      <c r="G670" s="122"/>
      <c r="H670" s="68">
        <f>F670*G670</f>
        <v>0</v>
      </c>
    </row>
    <row r="671" spans="1:8" s="168" customFormat="1" ht="35.1" customHeight="1">
      <c r="A671" s="126" t="s">
        <v>336</v>
      </c>
      <c r="B671" s="27" t="s">
        <v>3482</v>
      </c>
      <c r="C671" s="44" t="s">
        <v>226</v>
      </c>
      <c r="D671" s="42">
        <v>50</v>
      </c>
      <c r="E671" s="67">
        <v>10.78</v>
      </c>
      <c r="F671" s="68">
        <v>7.68</v>
      </c>
      <c r="G671" s="122"/>
      <c r="H671" s="68">
        <f>F671*G671</f>
        <v>0</v>
      </c>
    </row>
    <row r="672" spans="1:8" s="168" customFormat="1" ht="35.1" customHeight="1">
      <c r="A672" s="127" t="s">
        <v>2964</v>
      </c>
      <c r="B672" s="27" t="s">
        <v>2965</v>
      </c>
      <c r="C672" s="44" t="s">
        <v>230</v>
      </c>
      <c r="D672" s="42">
        <v>50</v>
      </c>
      <c r="E672" s="67">
        <v>7.72</v>
      </c>
      <c r="F672" s="68">
        <v>5.5</v>
      </c>
      <c r="G672" s="122"/>
      <c r="H672" s="68">
        <f>F672*G672</f>
        <v>0</v>
      </c>
    </row>
    <row r="673" spans="1:8" s="168" customFormat="1" ht="35.1" customHeight="1">
      <c r="A673" s="128" t="s">
        <v>344</v>
      </c>
      <c r="B673" s="48" t="s">
        <v>1705</v>
      </c>
      <c r="C673" s="44" t="s">
        <v>310</v>
      </c>
      <c r="D673" s="175">
        <v>200</v>
      </c>
      <c r="E673" s="67">
        <v>1.94</v>
      </c>
      <c r="F673" s="68">
        <v>1.38</v>
      </c>
      <c r="G673" s="129"/>
      <c r="H673" s="68">
        <f>F673*G673</f>
        <v>0</v>
      </c>
    </row>
    <row r="674" spans="1:8" s="168" customFormat="1" ht="35.1" customHeight="1">
      <c r="A674" s="126" t="s">
        <v>2598</v>
      </c>
      <c r="B674" s="27" t="s">
        <v>3483</v>
      </c>
      <c r="C674" s="44" t="s">
        <v>334</v>
      </c>
      <c r="D674" s="42">
        <v>200</v>
      </c>
      <c r="E674" s="67">
        <v>1.25</v>
      </c>
      <c r="F674" s="68">
        <v>0.89</v>
      </c>
      <c r="G674" s="122"/>
      <c r="H674" s="68">
        <f>F674*G674</f>
        <v>0</v>
      </c>
    </row>
    <row r="675" spans="1:8" s="168" customFormat="1" ht="35.1" customHeight="1">
      <c r="A675" s="126" t="s">
        <v>2642</v>
      </c>
      <c r="B675" s="27" t="s">
        <v>3483</v>
      </c>
      <c r="C675" s="44" t="s">
        <v>292</v>
      </c>
      <c r="D675" s="42">
        <v>400</v>
      </c>
      <c r="E675" s="67">
        <v>1.1200000000000001</v>
      </c>
      <c r="F675" s="68">
        <v>0.8</v>
      </c>
      <c r="G675" s="122"/>
      <c r="H675" s="68">
        <f>F675*G675</f>
        <v>0</v>
      </c>
    </row>
    <row r="676" spans="1:8" s="168" customFormat="1" ht="35.1" customHeight="1">
      <c r="A676" s="126" t="s">
        <v>1889</v>
      </c>
      <c r="B676" s="27" t="s">
        <v>3483</v>
      </c>
      <c r="C676" s="44" t="s">
        <v>290</v>
      </c>
      <c r="D676" s="42">
        <v>200</v>
      </c>
      <c r="E676" s="67">
        <v>1.39</v>
      </c>
      <c r="F676" s="68">
        <v>0.99</v>
      </c>
      <c r="G676" s="122"/>
      <c r="H676" s="68">
        <f>F676*G676</f>
        <v>0</v>
      </c>
    </row>
    <row r="677" spans="1:8" s="168" customFormat="1" ht="35.1" customHeight="1">
      <c r="A677" s="128" t="s">
        <v>1890</v>
      </c>
      <c r="B677" s="47" t="s">
        <v>2389</v>
      </c>
      <c r="C677" s="44" t="s">
        <v>218</v>
      </c>
      <c r="D677" s="169">
        <v>250</v>
      </c>
      <c r="E677" s="67">
        <v>1.78</v>
      </c>
      <c r="F677" s="68">
        <v>1.27</v>
      </c>
      <c r="G677" s="129"/>
      <c r="H677" s="68">
        <f>F677*G677</f>
        <v>0</v>
      </c>
    </row>
    <row r="678" spans="1:8" s="168" customFormat="1" ht="35.1" customHeight="1">
      <c r="A678" s="127" t="s">
        <v>2412</v>
      </c>
      <c r="B678" s="27" t="s">
        <v>3484</v>
      </c>
      <c r="C678" s="85" t="s">
        <v>222</v>
      </c>
      <c r="D678" s="42">
        <v>500</v>
      </c>
      <c r="E678" s="67">
        <v>0.84</v>
      </c>
      <c r="F678" s="68">
        <v>0.6</v>
      </c>
      <c r="G678" s="122"/>
      <c r="H678" s="68">
        <f>F678*G678</f>
        <v>0</v>
      </c>
    </row>
    <row r="679" spans="1:8" s="168" customFormat="1" ht="35.1" customHeight="1">
      <c r="A679" s="155" t="s">
        <v>1891</v>
      </c>
      <c r="B679" s="47" t="s">
        <v>2355</v>
      </c>
      <c r="C679" s="44" t="s">
        <v>346</v>
      </c>
      <c r="D679" s="169">
        <v>200</v>
      </c>
      <c r="E679" s="67">
        <v>3.06</v>
      </c>
      <c r="F679" s="68">
        <v>2.1800000000000002</v>
      </c>
      <c r="G679" s="129"/>
      <c r="H679" s="68">
        <f>F679*G679</f>
        <v>0</v>
      </c>
    </row>
    <row r="680" spans="1:8" s="168" customFormat="1" ht="35.1" customHeight="1">
      <c r="A680" s="126" t="s">
        <v>347</v>
      </c>
      <c r="B680" s="27" t="s">
        <v>2966</v>
      </c>
      <c r="C680" s="44" t="s">
        <v>234</v>
      </c>
      <c r="D680" s="42">
        <v>20</v>
      </c>
      <c r="E680" s="67">
        <v>7.01</v>
      </c>
      <c r="F680" s="68">
        <v>4.99</v>
      </c>
      <c r="G680" s="122"/>
      <c r="H680" s="68">
        <f>F680*G680</f>
        <v>0</v>
      </c>
    </row>
    <row r="681" spans="1:8" s="168" customFormat="1" ht="35.1" customHeight="1">
      <c r="A681" s="142" t="s">
        <v>3948</v>
      </c>
      <c r="B681" s="50" t="s">
        <v>3949</v>
      </c>
      <c r="C681" s="44" t="s">
        <v>1894</v>
      </c>
      <c r="D681" s="42">
        <v>20</v>
      </c>
      <c r="E681" s="67">
        <v>7.2</v>
      </c>
      <c r="F681" s="68">
        <v>5.9</v>
      </c>
      <c r="G681" s="122"/>
      <c r="H681" s="68">
        <f>F681*G681</f>
        <v>0</v>
      </c>
    </row>
    <row r="682" spans="1:8" s="168" customFormat="1" ht="35.1" customHeight="1">
      <c r="A682" s="126" t="s">
        <v>348</v>
      </c>
      <c r="B682" s="27" t="s">
        <v>2967</v>
      </c>
      <c r="C682" s="44" t="s">
        <v>346</v>
      </c>
      <c r="D682" s="42">
        <v>20</v>
      </c>
      <c r="E682" s="67">
        <v>7.41</v>
      </c>
      <c r="F682" s="68">
        <v>5.28</v>
      </c>
      <c r="G682" s="122"/>
      <c r="H682" s="68">
        <f>F682*G682</f>
        <v>0</v>
      </c>
    </row>
    <row r="683" spans="1:8" s="168" customFormat="1" ht="35.1" customHeight="1">
      <c r="A683" s="130" t="s">
        <v>345</v>
      </c>
      <c r="B683" s="27" t="s">
        <v>3485</v>
      </c>
      <c r="C683" s="170" t="s">
        <v>277</v>
      </c>
      <c r="D683" s="170">
        <v>400</v>
      </c>
      <c r="E683" s="67">
        <v>3.65</v>
      </c>
      <c r="F683" s="68">
        <v>2.6</v>
      </c>
      <c r="G683" s="70"/>
      <c r="H683" s="68">
        <f>F683*G683</f>
        <v>0</v>
      </c>
    </row>
    <row r="684" spans="1:8" s="168" customFormat="1" ht="35.1" customHeight="1">
      <c r="A684" s="155" t="s">
        <v>1892</v>
      </c>
      <c r="B684" s="47" t="s">
        <v>1893</v>
      </c>
      <c r="C684" s="44" t="s">
        <v>1894</v>
      </c>
      <c r="D684" s="169">
        <v>200</v>
      </c>
      <c r="E684" s="67">
        <v>3.2</v>
      </c>
      <c r="F684" s="68">
        <v>2.2799999999999998</v>
      </c>
      <c r="G684" s="129"/>
      <c r="H684" s="68">
        <f>F684*G684</f>
        <v>0</v>
      </c>
    </row>
    <row r="685" spans="1:8" s="168" customFormat="1" ht="35.1" customHeight="1">
      <c r="A685" s="155" t="s">
        <v>1895</v>
      </c>
      <c r="B685" s="47" t="s">
        <v>1896</v>
      </c>
      <c r="C685" s="44" t="s">
        <v>343</v>
      </c>
      <c r="D685" s="169">
        <v>200</v>
      </c>
      <c r="E685" s="67">
        <v>3.06</v>
      </c>
      <c r="F685" s="68">
        <v>2.1800000000000002</v>
      </c>
      <c r="G685" s="129"/>
      <c r="H685" s="68">
        <f>F685*G685</f>
        <v>0</v>
      </c>
    </row>
    <row r="686" spans="1:8" s="168" customFormat="1" ht="35.1" customHeight="1">
      <c r="A686" s="127" t="s">
        <v>2653</v>
      </c>
      <c r="B686" s="27" t="s">
        <v>3486</v>
      </c>
      <c r="C686" s="44" t="s">
        <v>287</v>
      </c>
      <c r="D686" s="42">
        <v>20</v>
      </c>
      <c r="E686" s="67">
        <v>6.43</v>
      </c>
      <c r="F686" s="68">
        <v>4.58</v>
      </c>
      <c r="G686" s="122"/>
      <c r="H686" s="68">
        <f>F686*G686</f>
        <v>0</v>
      </c>
    </row>
    <row r="687" spans="1:8" s="168" customFormat="1" ht="35.1" customHeight="1">
      <c r="A687" s="127" t="s">
        <v>2968</v>
      </c>
      <c r="B687" s="27" t="s">
        <v>3487</v>
      </c>
      <c r="C687" s="44" t="s">
        <v>222</v>
      </c>
      <c r="D687" s="42">
        <v>20</v>
      </c>
      <c r="E687" s="67">
        <v>6.53</v>
      </c>
      <c r="F687" s="68">
        <v>4.6500000000000004</v>
      </c>
      <c r="G687" s="156"/>
      <c r="H687" s="68">
        <f>F687*G687</f>
        <v>0</v>
      </c>
    </row>
    <row r="688" spans="1:8" s="168" customFormat="1" ht="35.1" customHeight="1">
      <c r="A688" s="128" t="s">
        <v>1897</v>
      </c>
      <c r="B688" s="47" t="s">
        <v>350</v>
      </c>
      <c r="C688" s="44" t="s">
        <v>261</v>
      </c>
      <c r="D688" s="169">
        <v>100</v>
      </c>
      <c r="E688" s="67">
        <v>2.95</v>
      </c>
      <c r="F688" s="68">
        <v>2.1</v>
      </c>
      <c r="G688" s="129"/>
      <c r="H688" s="68">
        <f>F688*G688</f>
        <v>0</v>
      </c>
    </row>
    <row r="689" spans="1:8" s="168" customFormat="1" ht="35.1" customHeight="1">
      <c r="A689" s="155" t="s">
        <v>1898</v>
      </c>
      <c r="B689" s="47" t="s">
        <v>350</v>
      </c>
      <c r="C689" s="44" t="s">
        <v>218</v>
      </c>
      <c r="D689" s="169">
        <v>100</v>
      </c>
      <c r="E689" s="67">
        <v>5.27</v>
      </c>
      <c r="F689" s="68">
        <v>3.75</v>
      </c>
      <c r="G689" s="158"/>
      <c r="H689" s="68">
        <f>F689*G689</f>
        <v>0</v>
      </c>
    </row>
    <row r="690" spans="1:8" s="168" customFormat="1" ht="35.1" customHeight="1">
      <c r="A690" s="126" t="s">
        <v>349</v>
      </c>
      <c r="B690" s="27" t="s">
        <v>3488</v>
      </c>
      <c r="C690" s="44" t="s">
        <v>1911</v>
      </c>
      <c r="D690" s="42">
        <v>100</v>
      </c>
      <c r="E690" s="67">
        <v>1.87</v>
      </c>
      <c r="F690" s="68">
        <v>1.33</v>
      </c>
      <c r="G690" s="122"/>
      <c r="H690" s="68">
        <f>F690*G690</f>
        <v>0</v>
      </c>
    </row>
    <row r="691" spans="1:8" s="168" customFormat="1" ht="35.1" customHeight="1">
      <c r="A691" s="127" t="s">
        <v>2617</v>
      </c>
      <c r="B691" s="27" t="s">
        <v>3488</v>
      </c>
      <c r="C691" s="44" t="s">
        <v>218</v>
      </c>
      <c r="D691" s="42">
        <v>100</v>
      </c>
      <c r="E691" s="67">
        <v>4.46</v>
      </c>
      <c r="F691" s="68">
        <v>3.18</v>
      </c>
      <c r="G691" s="156"/>
      <c r="H691" s="68">
        <f>F691*G691</f>
        <v>0</v>
      </c>
    </row>
    <row r="692" spans="1:8" s="168" customFormat="1" ht="35.1" customHeight="1">
      <c r="A692" s="127" t="s">
        <v>2182</v>
      </c>
      <c r="B692" s="27" t="s">
        <v>3488</v>
      </c>
      <c r="C692" s="44" t="s">
        <v>366</v>
      </c>
      <c r="D692" s="42">
        <v>100</v>
      </c>
      <c r="E692" s="67">
        <v>4.8</v>
      </c>
      <c r="F692" s="68">
        <v>3.42</v>
      </c>
      <c r="G692" s="122"/>
      <c r="H692" s="68">
        <f>F692*G692</f>
        <v>0</v>
      </c>
    </row>
    <row r="693" spans="1:8" s="168" customFormat="1" ht="35.1" customHeight="1">
      <c r="A693" s="130" t="s">
        <v>353</v>
      </c>
      <c r="B693" s="27" t="s">
        <v>3488</v>
      </c>
      <c r="C693" s="170" t="s">
        <v>224</v>
      </c>
      <c r="D693" s="170">
        <v>100</v>
      </c>
      <c r="E693" s="67">
        <v>13.06</v>
      </c>
      <c r="F693" s="68">
        <v>9.3000000000000007</v>
      </c>
      <c r="G693" s="70"/>
      <c r="H693" s="68">
        <f>F693*G693</f>
        <v>0</v>
      </c>
    </row>
    <row r="694" spans="1:8" s="168" customFormat="1" ht="35.1" customHeight="1">
      <c r="A694" s="130" t="s">
        <v>354</v>
      </c>
      <c r="B694" s="27" t="s">
        <v>3488</v>
      </c>
      <c r="C694" s="170" t="s">
        <v>246</v>
      </c>
      <c r="D694" s="170">
        <v>100</v>
      </c>
      <c r="E694" s="67">
        <v>10.73</v>
      </c>
      <c r="F694" s="68">
        <v>7.64</v>
      </c>
      <c r="G694" s="70"/>
      <c r="H694" s="68">
        <f>F694*G694</f>
        <v>0</v>
      </c>
    </row>
    <row r="695" spans="1:8" s="168" customFormat="1" ht="35.1" customHeight="1">
      <c r="A695" s="126" t="s">
        <v>2184</v>
      </c>
      <c r="B695" s="27" t="s">
        <v>3488</v>
      </c>
      <c r="C695" s="44" t="s">
        <v>226</v>
      </c>
      <c r="D695" s="42">
        <v>100</v>
      </c>
      <c r="E695" s="67">
        <v>5.76</v>
      </c>
      <c r="F695" s="68">
        <v>4.0999999999999996</v>
      </c>
      <c r="G695" s="122"/>
      <c r="H695" s="68">
        <f>F695*G695</f>
        <v>0</v>
      </c>
    </row>
    <row r="696" spans="1:8" s="168" customFormat="1" ht="35.1" customHeight="1">
      <c r="A696" s="130" t="s">
        <v>356</v>
      </c>
      <c r="B696" s="27" t="s">
        <v>3488</v>
      </c>
      <c r="C696" s="170" t="s">
        <v>296</v>
      </c>
      <c r="D696" s="170">
        <v>100</v>
      </c>
      <c r="E696" s="67">
        <v>20.99</v>
      </c>
      <c r="F696" s="68">
        <v>14.95</v>
      </c>
      <c r="G696" s="70"/>
      <c r="H696" s="68">
        <f>F696*G696</f>
        <v>0</v>
      </c>
    </row>
    <row r="697" spans="1:8" s="168" customFormat="1" ht="35.1" customHeight="1">
      <c r="A697" s="126" t="s">
        <v>351</v>
      </c>
      <c r="B697" s="27" t="s">
        <v>3488</v>
      </c>
      <c r="C697" s="42" t="s">
        <v>403</v>
      </c>
      <c r="D697" s="42">
        <v>100</v>
      </c>
      <c r="E697" s="67">
        <v>9.5500000000000007</v>
      </c>
      <c r="F697" s="68">
        <v>6.8</v>
      </c>
      <c r="G697" s="122"/>
      <c r="H697" s="68">
        <f>F697*G697</f>
        <v>0</v>
      </c>
    </row>
    <row r="698" spans="1:8" s="168" customFormat="1" ht="35.1" customHeight="1">
      <c r="A698" s="130" t="s">
        <v>352</v>
      </c>
      <c r="B698" s="27" t="s">
        <v>3488</v>
      </c>
      <c r="C698" s="170" t="s">
        <v>267</v>
      </c>
      <c r="D698" s="170">
        <v>100</v>
      </c>
      <c r="E698" s="67">
        <v>8.6300000000000008</v>
      </c>
      <c r="F698" s="68">
        <v>6.15</v>
      </c>
      <c r="G698" s="70"/>
      <c r="H698" s="68">
        <f>F698*G698</f>
        <v>0</v>
      </c>
    </row>
    <row r="699" spans="1:8" s="168" customFormat="1" ht="35.1" customHeight="1">
      <c r="A699" s="126" t="s">
        <v>355</v>
      </c>
      <c r="B699" s="27" t="s">
        <v>3488</v>
      </c>
      <c r="C699" s="44" t="s">
        <v>276</v>
      </c>
      <c r="D699" s="42">
        <v>100</v>
      </c>
      <c r="E699" s="67">
        <v>5.46</v>
      </c>
      <c r="F699" s="68">
        <v>3.89</v>
      </c>
      <c r="G699" s="122"/>
      <c r="H699" s="68">
        <f>F699*G699</f>
        <v>0</v>
      </c>
    </row>
    <row r="700" spans="1:8" s="168" customFormat="1" ht="35.1" customHeight="1">
      <c r="A700" s="130" t="s">
        <v>358</v>
      </c>
      <c r="B700" s="27" t="s">
        <v>3489</v>
      </c>
      <c r="C700" s="170" t="s">
        <v>259</v>
      </c>
      <c r="D700" s="170">
        <v>100</v>
      </c>
      <c r="E700" s="67">
        <v>1.9</v>
      </c>
      <c r="F700" s="68">
        <v>1.35</v>
      </c>
      <c r="G700" s="70"/>
      <c r="H700" s="68">
        <f>F700*G700</f>
        <v>0</v>
      </c>
    </row>
    <row r="701" spans="1:8" s="168" customFormat="1" ht="35.1" customHeight="1">
      <c r="A701" s="126" t="s">
        <v>357</v>
      </c>
      <c r="B701" s="27" t="s">
        <v>3490</v>
      </c>
      <c r="C701" s="44" t="s">
        <v>331</v>
      </c>
      <c r="D701" s="42">
        <v>100</v>
      </c>
      <c r="E701" s="67">
        <v>7.01</v>
      </c>
      <c r="F701" s="68">
        <v>4.99</v>
      </c>
      <c r="G701" s="122"/>
      <c r="H701" s="68">
        <f>F701*G701</f>
        <v>0</v>
      </c>
    </row>
    <row r="702" spans="1:8" s="168" customFormat="1" ht="35.1" customHeight="1">
      <c r="A702" s="126" t="s">
        <v>359</v>
      </c>
      <c r="B702" s="27" t="s">
        <v>3491</v>
      </c>
      <c r="C702" s="44" t="s">
        <v>1911</v>
      </c>
      <c r="D702" s="42">
        <v>50</v>
      </c>
      <c r="E702" s="67">
        <v>14.45</v>
      </c>
      <c r="F702" s="68">
        <v>10.29</v>
      </c>
      <c r="G702" s="122"/>
      <c r="H702" s="68">
        <f>F702*G702</f>
        <v>0</v>
      </c>
    </row>
    <row r="703" spans="1:8" s="168" customFormat="1" ht="35.1" customHeight="1">
      <c r="A703" s="126" t="s">
        <v>360</v>
      </c>
      <c r="B703" s="27" t="s">
        <v>3491</v>
      </c>
      <c r="C703" s="44" t="s">
        <v>222</v>
      </c>
      <c r="D703" s="42">
        <v>50</v>
      </c>
      <c r="E703" s="67">
        <v>14.45</v>
      </c>
      <c r="F703" s="68">
        <v>10.29</v>
      </c>
      <c r="G703" s="122"/>
      <c r="H703" s="68">
        <f>F703*G703</f>
        <v>0</v>
      </c>
    </row>
    <row r="704" spans="1:8" s="168" customFormat="1" ht="35.1" customHeight="1">
      <c r="A704" s="126" t="s">
        <v>2183</v>
      </c>
      <c r="B704" s="27" t="s">
        <v>3492</v>
      </c>
      <c r="C704" s="44" t="s">
        <v>298</v>
      </c>
      <c r="D704" s="42">
        <v>100</v>
      </c>
      <c r="E704" s="67">
        <v>3.78</v>
      </c>
      <c r="F704" s="68">
        <v>2.69</v>
      </c>
      <c r="G704" s="122"/>
      <c r="H704" s="68">
        <f>F704*G704</f>
        <v>0</v>
      </c>
    </row>
    <row r="705" spans="1:8" s="168" customFormat="1" ht="35.1" customHeight="1">
      <c r="A705" s="143" t="s">
        <v>361</v>
      </c>
      <c r="B705" s="27" t="s">
        <v>3493</v>
      </c>
      <c r="C705" s="170" t="s">
        <v>362</v>
      </c>
      <c r="D705" s="44"/>
      <c r="E705" s="67">
        <v>1.97</v>
      </c>
      <c r="F705" s="68">
        <v>1.4</v>
      </c>
      <c r="G705" s="122"/>
      <c r="H705" s="68">
        <f>F705*G705</f>
        <v>0</v>
      </c>
    </row>
    <row r="706" spans="1:8" s="168" customFormat="1" ht="35.1" customHeight="1">
      <c r="A706" s="126" t="s">
        <v>1606</v>
      </c>
      <c r="B706" s="27" t="s">
        <v>3494</v>
      </c>
      <c r="C706" s="44" t="s">
        <v>730</v>
      </c>
      <c r="D706" s="42">
        <v>50</v>
      </c>
      <c r="E706" s="67">
        <v>12.62</v>
      </c>
      <c r="F706" s="68">
        <v>8.99</v>
      </c>
      <c r="G706" s="122"/>
      <c r="H706" s="68">
        <f>F706*G706</f>
        <v>0</v>
      </c>
    </row>
    <row r="707" spans="1:8" s="168" customFormat="1" ht="35.1" customHeight="1">
      <c r="A707" s="126" t="s">
        <v>2603</v>
      </c>
      <c r="B707" s="27" t="s">
        <v>3494</v>
      </c>
      <c r="C707" s="44" t="s">
        <v>222</v>
      </c>
      <c r="D707" s="42">
        <v>100</v>
      </c>
      <c r="E707" s="67">
        <v>10.95</v>
      </c>
      <c r="F707" s="68">
        <v>7.8</v>
      </c>
      <c r="G707" s="122"/>
      <c r="H707" s="68">
        <f>F707*G707</f>
        <v>0</v>
      </c>
    </row>
    <row r="708" spans="1:8" s="168" customFormat="1" ht="35.1" customHeight="1">
      <c r="A708" s="142" t="s">
        <v>3927</v>
      </c>
      <c r="B708" s="50" t="s">
        <v>3494</v>
      </c>
      <c r="C708" s="44" t="s">
        <v>286</v>
      </c>
      <c r="D708" s="42">
        <v>50</v>
      </c>
      <c r="E708" s="67">
        <v>9.94</v>
      </c>
      <c r="F708" s="68">
        <v>8.15</v>
      </c>
      <c r="G708" s="122"/>
      <c r="H708" s="68">
        <f>F708*G708</f>
        <v>0</v>
      </c>
    </row>
    <row r="709" spans="1:8" s="168" customFormat="1" ht="35.1" customHeight="1">
      <c r="A709" s="124" t="s">
        <v>2468</v>
      </c>
      <c r="B709" s="27" t="s">
        <v>3494</v>
      </c>
      <c r="C709" s="44" t="s">
        <v>246</v>
      </c>
      <c r="D709" s="42">
        <v>50</v>
      </c>
      <c r="E709" s="67">
        <v>11.93</v>
      </c>
      <c r="F709" s="68">
        <v>8.5</v>
      </c>
      <c r="G709" s="122"/>
      <c r="H709" s="68">
        <f>F709*G709</f>
        <v>0</v>
      </c>
    </row>
    <row r="710" spans="1:8" s="168" customFormat="1" ht="35.1" customHeight="1">
      <c r="A710" s="127" t="s">
        <v>2451</v>
      </c>
      <c r="B710" s="27" t="s">
        <v>3494</v>
      </c>
      <c r="C710" s="44" t="s">
        <v>285</v>
      </c>
      <c r="D710" s="42">
        <v>50</v>
      </c>
      <c r="E710" s="67">
        <v>9.06</v>
      </c>
      <c r="F710" s="68">
        <v>6.45</v>
      </c>
      <c r="G710" s="122"/>
      <c r="H710" s="68">
        <f>F710*G710</f>
        <v>0</v>
      </c>
    </row>
    <row r="711" spans="1:8" s="168" customFormat="1" ht="35.1" customHeight="1">
      <c r="A711" s="131" t="s">
        <v>363</v>
      </c>
      <c r="B711" s="27" t="s">
        <v>3494</v>
      </c>
      <c r="C711" s="44" t="s">
        <v>279</v>
      </c>
      <c r="D711" s="172">
        <v>50</v>
      </c>
      <c r="E711" s="67">
        <v>7.97</v>
      </c>
      <c r="F711" s="68">
        <v>5.68</v>
      </c>
      <c r="G711" s="132"/>
      <c r="H711" s="68">
        <f>F711*G711</f>
        <v>0</v>
      </c>
    </row>
    <row r="712" spans="1:8" s="168" customFormat="1" ht="35.1" customHeight="1">
      <c r="A712" s="142" t="s">
        <v>3971</v>
      </c>
      <c r="B712" s="50" t="s">
        <v>3494</v>
      </c>
      <c r="C712" s="44" t="s">
        <v>263</v>
      </c>
      <c r="D712" s="42">
        <v>50</v>
      </c>
      <c r="E712" s="67">
        <v>9.61</v>
      </c>
      <c r="F712" s="68">
        <v>7.88</v>
      </c>
      <c r="G712" s="122"/>
      <c r="H712" s="68">
        <f>F712*G712</f>
        <v>0</v>
      </c>
    </row>
    <row r="713" spans="1:8" s="168" customFormat="1" ht="35.1" customHeight="1">
      <c r="A713" s="126" t="s">
        <v>364</v>
      </c>
      <c r="B713" s="27" t="s">
        <v>3494</v>
      </c>
      <c r="C713" s="44" t="s">
        <v>217</v>
      </c>
      <c r="D713" s="42">
        <v>50</v>
      </c>
      <c r="E713" s="67">
        <v>11.08</v>
      </c>
      <c r="F713" s="68">
        <v>7.89</v>
      </c>
      <c r="G713" s="122"/>
      <c r="H713" s="68">
        <f>F713*G713</f>
        <v>0</v>
      </c>
    </row>
    <row r="714" spans="1:8" s="168" customFormat="1" ht="35.1" customHeight="1">
      <c r="A714" s="126" t="s">
        <v>2618</v>
      </c>
      <c r="B714" s="27" t="s">
        <v>3494</v>
      </c>
      <c r="C714" s="44" t="s">
        <v>292</v>
      </c>
      <c r="D714" s="42">
        <v>50</v>
      </c>
      <c r="E714" s="67">
        <v>9.41</v>
      </c>
      <c r="F714" s="68">
        <v>6.7</v>
      </c>
      <c r="G714" s="156"/>
      <c r="H714" s="68">
        <f>F714*G714</f>
        <v>0</v>
      </c>
    </row>
    <row r="715" spans="1:8" s="168" customFormat="1" ht="35.1" customHeight="1">
      <c r="A715" s="126" t="s">
        <v>365</v>
      </c>
      <c r="B715" s="27" t="s">
        <v>3495</v>
      </c>
      <c r="C715" s="44" t="s">
        <v>366</v>
      </c>
      <c r="D715" s="42">
        <v>50</v>
      </c>
      <c r="E715" s="67">
        <v>12.06</v>
      </c>
      <c r="F715" s="68">
        <v>8.59</v>
      </c>
      <c r="G715" s="122"/>
      <c r="H715" s="68">
        <f>F715*G715</f>
        <v>0</v>
      </c>
    </row>
    <row r="716" spans="1:8" s="168" customFormat="1" ht="35.1" customHeight="1">
      <c r="A716" s="124" t="s">
        <v>1706</v>
      </c>
      <c r="B716" s="27" t="s">
        <v>2970</v>
      </c>
      <c r="C716" s="42" t="s">
        <v>730</v>
      </c>
      <c r="D716" s="42">
        <v>20</v>
      </c>
      <c r="E716" s="67">
        <v>25.27</v>
      </c>
      <c r="F716" s="68">
        <v>18</v>
      </c>
      <c r="G716" s="70"/>
      <c r="H716" s="68">
        <f>F716*G716</f>
        <v>0</v>
      </c>
    </row>
    <row r="717" spans="1:8" s="168" customFormat="1" ht="35.1" customHeight="1">
      <c r="A717" s="126" t="s">
        <v>1607</v>
      </c>
      <c r="B717" s="27" t="s">
        <v>2971</v>
      </c>
      <c r="C717" s="44" t="s">
        <v>259</v>
      </c>
      <c r="D717" s="42">
        <v>20</v>
      </c>
      <c r="E717" s="67">
        <v>24.99</v>
      </c>
      <c r="F717" s="68">
        <v>17.8</v>
      </c>
      <c r="G717" s="122"/>
      <c r="H717" s="68">
        <f>F717*G717</f>
        <v>0</v>
      </c>
    </row>
    <row r="718" spans="1:8" s="168" customFormat="1" ht="35.1" customHeight="1">
      <c r="A718" s="124" t="s">
        <v>1707</v>
      </c>
      <c r="B718" s="27" t="s">
        <v>3496</v>
      </c>
      <c r="C718" s="42" t="s">
        <v>252</v>
      </c>
      <c r="D718" s="42">
        <v>200</v>
      </c>
      <c r="E718" s="67">
        <v>1.47</v>
      </c>
      <c r="F718" s="68">
        <v>1.05</v>
      </c>
      <c r="G718" s="70"/>
      <c r="H718" s="68">
        <f>F718*G718</f>
        <v>0</v>
      </c>
    </row>
    <row r="719" spans="1:8" s="168" customFormat="1" ht="35.1" customHeight="1">
      <c r="A719" s="126" t="s">
        <v>2599</v>
      </c>
      <c r="B719" s="27" t="s">
        <v>3497</v>
      </c>
      <c r="C719" s="44" t="s">
        <v>334</v>
      </c>
      <c r="D719" s="42">
        <v>50</v>
      </c>
      <c r="E719" s="67">
        <v>1.53</v>
      </c>
      <c r="F719" s="68">
        <v>1.0900000000000001</v>
      </c>
      <c r="G719" s="122"/>
      <c r="H719" s="68">
        <f>F719*G719</f>
        <v>0</v>
      </c>
    </row>
    <row r="720" spans="1:8" s="168" customFormat="1" ht="35.1" customHeight="1">
      <c r="A720" s="126" t="s">
        <v>2637</v>
      </c>
      <c r="B720" s="27" t="s">
        <v>3498</v>
      </c>
      <c r="C720" s="44" t="s">
        <v>226</v>
      </c>
      <c r="D720" s="42">
        <v>200</v>
      </c>
      <c r="E720" s="67">
        <v>1.39</v>
      </c>
      <c r="F720" s="68">
        <v>0.99</v>
      </c>
      <c r="G720" s="122"/>
      <c r="H720" s="68">
        <f>F720*G720</f>
        <v>0</v>
      </c>
    </row>
    <row r="721" spans="1:8" s="168" customFormat="1" ht="35.1" customHeight="1">
      <c r="A721" s="128" t="s">
        <v>1900</v>
      </c>
      <c r="B721" s="47" t="s">
        <v>1901</v>
      </c>
      <c r="C721" s="44" t="s">
        <v>252</v>
      </c>
      <c r="D721" s="169">
        <v>100</v>
      </c>
      <c r="E721" s="67">
        <v>1.08</v>
      </c>
      <c r="F721" s="68">
        <v>0.77</v>
      </c>
      <c r="G721" s="129"/>
      <c r="H721" s="68">
        <f>F721*G721</f>
        <v>0</v>
      </c>
    </row>
    <row r="722" spans="1:8" s="168" customFormat="1" ht="35.1" customHeight="1">
      <c r="A722" s="128" t="s">
        <v>1902</v>
      </c>
      <c r="B722" s="47" t="s">
        <v>1903</v>
      </c>
      <c r="C722" s="44" t="s">
        <v>224</v>
      </c>
      <c r="D722" s="169">
        <v>100</v>
      </c>
      <c r="E722" s="67">
        <v>1.18</v>
      </c>
      <c r="F722" s="68">
        <v>0.84</v>
      </c>
      <c r="G722" s="129"/>
      <c r="H722" s="68">
        <f>F722*G722</f>
        <v>0</v>
      </c>
    </row>
    <row r="723" spans="1:8" s="168" customFormat="1" ht="35.1" customHeight="1">
      <c r="A723" s="130" t="s">
        <v>381</v>
      </c>
      <c r="B723" s="27" t="s">
        <v>3499</v>
      </c>
      <c r="C723" s="170" t="s">
        <v>300</v>
      </c>
      <c r="D723" s="170">
        <v>200</v>
      </c>
      <c r="E723" s="67">
        <v>5.12</v>
      </c>
      <c r="F723" s="68">
        <v>3.65</v>
      </c>
      <c r="G723" s="70"/>
      <c r="H723" s="68">
        <f>F723*G723</f>
        <v>0</v>
      </c>
    </row>
    <row r="724" spans="1:8" s="168" customFormat="1" ht="35.1" customHeight="1">
      <c r="A724" s="127" t="s">
        <v>368</v>
      </c>
      <c r="B724" s="27" t="s">
        <v>3500</v>
      </c>
      <c r="C724" s="44" t="s">
        <v>369</v>
      </c>
      <c r="D724" s="42">
        <v>200</v>
      </c>
      <c r="E724" s="67">
        <v>2.04</v>
      </c>
      <c r="F724" s="68">
        <v>1.45</v>
      </c>
      <c r="G724" s="122"/>
      <c r="H724" s="68">
        <f>F724*G724</f>
        <v>0</v>
      </c>
    </row>
    <row r="725" spans="1:8" s="168" customFormat="1" ht="35.1" customHeight="1">
      <c r="A725" s="155" t="s">
        <v>373</v>
      </c>
      <c r="B725" s="48" t="s">
        <v>1708</v>
      </c>
      <c r="C725" s="44" t="s">
        <v>374</v>
      </c>
      <c r="D725" s="175">
        <v>100</v>
      </c>
      <c r="E725" s="67">
        <v>2.63</v>
      </c>
      <c r="F725" s="68">
        <v>1.87</v>
      </c>
      <c r="G725" s="129"/>
      <c r="H725" s="68">
        <f>F725*G725</f>
        <v>0</v>
      </c>
    </row>
    <row r="726" spans="1:8" s="168" customFormat="1" ht="35.1" customHeight="1">
      <c r="A726" s="127" t="s">
        <v>377</v>
      </c>
      <c r="B726" s="27" t="s">
        <v>3501</v>
      </c>
      <c r="C726" s="44" t="s">
        <v>274</v>
      </c>
      <c r="D726" s="42">
        <v>200</v>
      </c>
      <c r="E726" s="67">
        <v>4.49</v>
      </c>
      <c r="F726" s="68">
        <v>3.2</v>
      </c>
      <c r="G726" s="122"/>
      <c r="H726" s="68">
        <f>F726*G726</f>
        <v>0</v>
      </c>
    </row>
    <row r="727" spans="1:8" s="168" customFormat="1" ht="35.1" customHeight="1">
      <c r="A727" s="128" t="s">
        <v>378</v>
      </c>
      <c r="B727" s="48" t="s">
        <v>379</v>
      </c>
      <c r="C727" s="44" t="s">
        <v>490</v>
      </c>
      <c r="D727" s="175">
        <v>100</v>
      </c>
      <c r="E727" s="67">
        <v>7.09</v>
      </c>
      <c r="F727" s="68">
        <v>5.05</v>
      </c>
      <c r="G727" s="129"/>
      <c r="H727" s="68">
        <f>F727*G727</f>
        <v>0</v>
      </c>
    </row>
    <row r="728" spans="1:8" s="168" customFormat="1" ht="35.1" customHeight="1">
      <c r="A728" s="55" t="s">
        <v>382</v>
      </c>
      <c r="B728" s="48" t="s">
        <v>383</v>
      </c>
      <c r="C728" s="44" t="s">
        <v>490</v>
      </c>
      <c r="D728" s="175">
        <v>100</v>
      </c>
      <c r="E728" s="67">
        <v>7.55</v>
      </c>
      <c r="F728" s="68">
        <v>5.38</v>
      </c>
      <c r="G728" s="129"/>
      <c r="H728" s="68">
        <f>F728*G728</f>
        <v>0</v>
      </c>
    </row>
    <row r="729" spans="1:8" s="168" customFormat="1" ht="35.1" customHeight="1">
      <c r="A729" s="128" t="s">
        <v>384</v>
      </c>
      <c r="B729" s="48" t="s">
        <v>385</v>
      </c>
      <c r="C729" s="44" t="s">
        <v>490</v>
      </c>
      <c r="D729" s="175">
        <v>100</v>
      </c>
      <c r="E729" s="67">
        <v>7.89</v>
      </c>
      <c r="F729" s="68">
        <v>5.62</v>
      </c>
      <c r="G729" s="129"/>
      <c r="H729" s="68">
        <f>F729*G729</f>
        <v>0</v>
      </c>
    </row>
    <row r="730" spans="1:8" s="168" customFormat="1" ht="35.1" customHeight="1">
      <c r="A730" s="128" t="s">
        <v>1904</v>
      </c>
      <c r="B730" s="47" t="s">
        <v>1905</v>
      </c>
      <c r="C730" s="44" t="s">
        <v>327</v>
      </c>
      <c r="D730" s="169">
        <v>100</v>
      </c>
      <c r="E730" s="67">
        <v>3.51</v>
      </c>
      <c r="F730" s="68">
        <v>2.5</v>
      </c>
      <c r="G730" s="129"/>
      <c r="H730" s="68">
        <f>F730*G730</f>
        <v>0</v>
      </c>
    </row>
    <row r="731" spans="1:8" s="168" customFormat="1" ht="35.1" customHeight="1">
      <c r="A731" s="128" t="s">
        <v>1906</v>
      </c>
      <c r="B731" s="47" t="s">
        <v>1907</v>
      </c>
      <c r="C731" s="44" t="s">
        <v>217</v>
      </c>
      <c r="D731" s="169">
        <v>100</v>
      </c>
      <c r="E731" s="67">
        <v>2.11</v>
      </c>
      <c r="F731" s="68">
        <v>1.5</v>
      </c>
      <c r="G731" s="129"/>
      <c r="H731" s="68">
        <f>F731*G731</f>
        <v>0</v>
      </c>
    </row>
    <row r="732" spans="1:8" s="168" customFormat="1" ht="35.1" customHeight="1">
      <c r="A732" s="155" t="s">
        <v>1908</v>
      </c>
      <c r="B732" s="47" t="s">
        <v>1909</v>
      </c>
      <c r="C732" s="44" t="s">
        <v>257</v>
      </c>
      <c r="D732" s="169">
        <v>100</v>
      </c>
      <c r="E732" s="67">
        <v>3.58</v>
      </c>
      <c r="F732" s="68">
        <v>2.5499999999999998</v>
      </c>
      <c r="G732" s="129"/>
      <c r="H732" s="68">
        <f>F732*G732</f>
        <v>0</v>
      </c>
    </row>
    <row r="733" spans="1:8" s="168" customFormat="1" ht="35.1" customHeight="1">
      <c r="A733" s="127" t="s">
        <v>2972</v>
      </c>
      <c r="B733" s="27" t="s">
        <v>3502</v>
      </c>
      <c r="C733" s="44" t="s">
        <v>2582</v>
      </c>
      <c r="D733" s="42">
        <v>200</v>
      </c>
      <c r="E733" s="67">
        <v>1.1000000000000001</v>
      </c>
      <c r="F733" s="68">
        <v>0.78</v>
      </c>
      <c r="G733" s="122"/>
      <c r="H733" s="68">
        <f>F733*G733</f>
        <v>0</v>
      </c>
    </row>
    <row r="734" spans="1:8" s="168" customFormat="1" ht="35.1" customHeight="1">
      <c r="A734" s="130" t="s">
        <v>3503</v>
      </c>
      <c r="B734" s="27" t="s">
        <v>3504</v>
      </c>
      <c r="C734" s="170" t="s">
        <v>386</v>
      </c>
      <c r="D734" s="170">
        <v>25</v>
      </c>
      <c r="E734" s="67">
        <v>7.8</v>
      </c>
      <c r="F734" s="68">
        <v>5.74</v>
      </c>
      <c r="G734" s="141"/>
      <c r="H734" s="68">
        <f>F734*G734</f>
        <v>0</v>
      </c>
    </row>
    <row r="735" spans="1:8" s="168" customFormat="1" ht="35.1" customHeight="1">
      <c r="A735" s="126" t="s">
        <v>2185</v>
      </c>
      <c r="B735" s="27" t="s">
        <v>2186</v>
      </c>
      <c r="C735" s="44" t="s">
        <v>386</v>
      </c>
      <c r="D735" s="42">
        <v>25</v>
      </c>
      <c r="E735" s="67">
        <v>8.14</v>
      </c>
      <c r="F735" s="68">
        <v>5.99</v>
      </c>
      <c r="G735" s="122"/>
      <c r="H735" s="68">
        <f>F735*G735</f>
        <v>0</v>
      </c>
    </row>
    <row r="736" spans="1:8" s="168" customFormat="1" ht="35.1" customHeight="1">
      <c r="A736" s="126" t="s">
        <v>3505</v>
      </c>
      <c r="B736" s="27" t="s">
        <v>3506</v>
      </c>
      <c r="C736" s="44" t="s">
        <v>386</v>
      </c>
      <c r="D736" s="42">
        <v>25</v>
      </c>
      <c r="E736" s="67">
        <v>8.43</v>
      </c>
      <c r="F736" s="68">
        <v>6.2</v>
      </c>
      <c r="G736" s="122"/>
      <c r="H736" s="68">
        <f>F736*G736</f>
        <v>0</v>
      </c>
    </row>
    <row r="737" spans="1:8" s="168" customFormat="1" ht="35.1" customHeight="1">
      <c r="A737" s="157" t="s">
        <v>1709</v>
      </c>
      <c r="B737" s="43" t="s">
        <v>1710</v>
      </c>
      <c r="C737" s="44" t="s">
        <v>490</v>
      </c>
      <c r="D737" s="85"/>
      <c r="E737" s="67">
        <v>29.34</v>
      </c>
      <c r="F737" s="68">
        <v>20.9</v>
      </c>
      <c r="G737" s="158"/>
      <c r="H737" s="68">
        <f>F737*G737</f>
        <v>0</v>
      </c>
    </row>
    <row r="738" spans="1:8" s="168" customFormat="1" ht="35.1" customHeight="1">
      <c r="A738" s="126" t="s">
        <v>387</v>
      </c>
      <c r="B738" s="27" t="s">
        <v>2973</v>
      </c>
      <c r="C738" s="44" t="s">
        <v>386</v>
      </c>
      <c r="D738" s="42">
        <v>20</v>
      </c>
      <c r="E738" s="67">
        <v>13.03</v>
      </c>
      <c r="F738" s="68">
        <v>9.2799999999999994</v>
      </c>
      <c r="G738" s="122"/>
      <c r="H738" s="68">
        <f>F738*G738</f>
        <v>0</v>
      </c>
    </row>
    <row r="739" spans="1:8" s="168" customFormat="1" ht="35.1" customHeight="1">
      <c r="A739" s="130" t="s">
        <v>372</v>
      </c>
      <c r="B739" s="27" t="s">
        <v>3507</v>
      </c>
      <c r="C739" s="170" t="s">
        <v>263</v>
      </c>
      <c r="D739" s="170">
        <v>200</v>
      </c>
      <c r="E739" s="67">
        <v>2.57</v>
      </c>
      <c r="F739" s="68">
        <v>1.83</v>
      </c>
      <c r="G739" s="70"/>
      <c r="H739" s="68">
        <f>F739*G739</f>
        <v>0</v>
      </c>
    </row>
    <row r="740" spans="1:8" s="168" customFormat="1" ht="35.1" customHeight="1">
      <c r="A740" s="126" t="s">
        <v>370</v>
      </c>
      <c r="B740" s="27" t="s">
        <v>3508</v>
      </c>
      <c r="C740" s="44" t="s">
        <v>257</v>
      </c>
      <c r="D740" s="42">
        <v>200</v>
      </c>
      <c r="E740" s="67">
        <v>2.4700000000000002</v>
      </c>
      <c r="F740" s="68">
        <v>1.76</v>
      </c>
      <c r="G740" s="122"/>
      <c r="H740" s="68">
        <f>F740*G740</f>
        <v>0</v>
      </c>
    </row>
    <row r="741" spans="1:8" s="168" customFormat="1" ht="35.1" customHeight="1">
      <c r="A741" s="126" t="s">
        <v>2600</v>
      </c>
      <c r="B741" s="27" t="s">
        <v>3509</v>
      </c>
      <c r="C741" s="44" t="s">
        <v>334</v>
      </c>
      <c r="D741" s="42">
        <v>200</v>
      </c>
      <c r="E741" s="67">
        <v>2.27</v>
      </c>
      <c r="F741" s="68">
        <v>1.62</v>
      </c>
      <c r="G741" s="122"/>
      <c r="H741" s="68">
        <f>F741*G741</f>
        <v>0</v>
      </c>
    </row>
    <row r="742" spans="1:8" s="168" customFormat="1" ht="35.1" customHeight="1">
      <c r="A742" s="126" t="s">
        <v>371</v>
      </c>
      <c r="B742" s="27" t="s">
        <v>3510</v>
      </c>
      <c r="C742" s="44" t="s">
        <v>2273</v>
      </c>
      <c r="D742" s="42">
        <v>200</v>
      </c>
      <c r="E742" s="67">
        <v>2.36</v>
      </c>
      <c r="F742" s="68">
        <v>1.68</v>
      </c>
      <c r="G742" s="122"/>
      <c r="H742" s="68">
        <f>F742*G742</f>
        <v>0</v>
      </c>
    </row>
    <row r="743" spans="1:8" s="168" customFormat="1" ht="35.1" customHeight="1">
      <c r="A743" s="126" t="s">
        <v>375</v>
      </c>
      <c r="B743" s="27" t="s">
        <v>2974</v>
      </c>
      <c r="C743" s="44" t="s">
        <v>246</v>
      </c>
      <c r="D743" s="42">
        <v>200</v>
      </c>
      <c r="E743" s="67">
        <v>1.7</v>
      </c>
      <c r="F743" s="68">
        <v>1.21</v>
      </c>
      <c r="G743" s="122"/>
      <c r="H743" s="68">
        <f>F743*G743</f>
        <v>0</v>
      </c>
    </row>
    <row r="744" spans="1:8" s="168" customFormat="1" ht="35.1" customHeight="1">
      <c r="A744" s="124" t="s">
        <v>2378</v>
      </c>
      <c r="B744" s="27" t="s">
        <v>3511</v>
      </c>
      <c r="C744" s="44" t="s">
        <v>259</v>
      </c>
      <c r="D744" s="42"/>
      <c r="E744" s="67">
        <v>2.25</v>
      </c>
      <c r="F744" s="68">
        <v>1.6</v>
      </c>
      <c r="G744" s="122"/>
      <c r="H744" s="68">
        <f>F744*G744</f>
        <v>0</v>
      </c>
    </row>
    <row r="745" spans="1:8" s="168" customFormat="1" ht="35.1" customHeight="1">
      <c r="A745" s="126" t="s">
        <v>2654</v>
      </c>
      <c r="B745" s="27" t="s">
        <v>3512</v>
      </c>
      <c r="C745" s="44" t="s">
        <v>254</v>
      </c>
      <c r="D745" s="42">
        <v>200</v>
      </c>
      <c r="E745" s="67">
        <v>4.28</v>
      </c>
      <c r="F745" s="68">
        <v>3.05</v>
      </c>
      <c r="G745" s="122"/>
      <c r="H745" s="68">
        <f>F745*G745</f>
        <v>0</v>
      </c>
    </row>
    <row r="746" spans="1:8" s="168" customFormat="1" ht="35.1" customHeight="1">
      <c r="A746" s="126" t="s">
        <v>376</v>
      </c>
      <c r="B746" s="27" t="s">
        <v>3513</v>
      </c>
      <c r="C746" s="44" t="s">
        <v>230</v>
      </c>
      <c r="D746" s="42">
        <v>200</v>
      </c>
      <c r="E746" s="67">
        <v>4.2</v>
      </c>
      <c r="F746" s="68">
        <v>2.99</v>
      </c>
      <c r="G746" s="156"/>
      <c r="H746" s="68">
        <f>F746*G746</f>
        <v>0</v>
      </c>
    </row>
    <row r="747" spans="1:8" s="168" customFormat="1" ht="35.1" customHeight="1">
      <c r="A747" s="127" t="s">
        <v>380</v>
      </c>
      <c r="B747" s="27" t="s">
        <v>3514</v>
      </c>
      <c r="C747" s="44" t="s">
        <v>296</v>
      </c>
      <c r="D747" s="42">
        <v>100</v>
      </c>
      <c r="E747" s="67">
        <v>7.86</v>
      </c>
      <c r="F747" s="68">
        <v>5.6</v>
      </c>
      <c r="G747" s="122"/>
      <c r="H747" s="68">
        <f>F747*G747</f>
        <v>0</v>
      </c>
    </row>
    <row r="748" spans="1:8" s="168" customFormat="1" ht="35.1" customHeight="1">
      <c r="A748" s="127" t="s">
        <v>2975</v>
      </c>
      <c r="B748" s="27" t="s">
        <v>3515</v>
      </c>
      <c r="C748" s="44" t="s">
        <v>2586</v>
      </c>
      <c r="D748" s="42">
        <v>10</v>
      </c>
      <c r="E748" s="67">
        <v>17.27</v>
      </c>
      <c r="F748" s="68">
        <v>12.3</v>
      </c>
      <c r="G748" s="122"/>
      <c r="H748" s="68">
        <f>F748*G748</f>
        <v>0</v>
      </c>
    </row>
    <row r="749" spans="1:8" s="168" customFormat="1" ht="35.1" customHeight="1">
      <c r="A749" s="127" t="s">
        <v>2976</v>
      </c>
      <c r="B749" s="27" t="s">
        <v>3515</v>
      </c>
      <c r="C749" s="44" t="s">
        <v>2977</v>
      </c>
      <c r="D749" s="42">
        <v>10</v>
      </c>
      <c r="E749" s="67">
        <v>23.85</v>
      </c>
      <c r="F749" s="68">
        <v>16.989999999999998</v>
      </c>
      <c r="G749" s="122"/>
      <c r="H749" s="68">
        <f>F749*G749</f>
        <v>0</v>
      </c>
    </row>
    <row r="750" spans="1:8" s="168" customFormat="1" ht="35.1" customHeight="1">
      <c r="A750" s="131" t="s">
        <v>391</v>
      </c>
      <c r="B750" s="27" t="s">
        <v>3515</v>
      </c>
      <c r="C750" s="44" t="s">
        <v>222</v>
      </c>
      <c r="D750" s="172">
        <v>10</v>
      </c>
      <c r="E750" s="67">
        <v>16.78</v>
      </c>
      <c r="F750" s="68">
        <v>11.95</v>
      </c>
      <c r="G750" s="132"/>
      <c r="H750" s="68">
        <f>F750*G750</f>
        <v>0</v>
      </c>
    </row>
    <row r="751" spans="1:8" s="168" customFormat="1" ht="35.1" customHeight="1">
      <c r="A751" s="126" t="s">
        <v>2628</v>
      </c>
      <c r="B751" s="27" t="s">
        <v>3515</v>
      </c>
      <c r="C751" s="44" t="s">
        <v>342</v>
      </c>
      <c r="D751" s="42">
        <v>200</v>
      </c>
      <c r="E751" s="67">
        <v>23.85</v>
      </c>
      <c r="F751" s="68">
        <v>16.989999999999998</v>
      </c>
      <c r="G751" s="122"/>
      <c r="H751" s="68">
        <f>F751*G751</f>
        <v>0</v>
      </c>
    </row>
    <row r="752" spans="1:8" s="168" customFormat="1" ht="35.1" customHeight="1">
      <c r="A752" s="127" t="s">
        <v>2187</v>
      </c>
      <c r="B752" s="27" t="s">
        <v>3515</v>
      </c>
      <c r="C752" s="44" t="s">
        <v>246</v>
      </c>
      <c r="D752" s="42">
        <v>10</v>
      </c>
      <c r="E752" s="67">
        <v>45.63</v>
      </c>
      <c r="F752" s="68">
        <v>32.5</v>
      </c>
      <c r="G752" s="122"/>
      <c r="H752" s="68">
        <f>F752*G752</f>
        <v>0</v>
      </c>
    </row>
    <row r="753" spans="1:8" s="168" customFormat="1" ht="35.1" customHeight="1">
      <c r="A753" s="126" t="s">
        <v>2473</v>
      </c>
      <c r="B753" s="27" t="s">
        <v>3515</v>
      </c>
      <c r="C753" s="44" t="s">
        <v>433</v>
      </c>
      <c r="D753" s="42">
        <v>10</v>
      </c>
      <c r="E753" s="67">
        <v>26.23</v>
      </c>
      <c r="F753" s="68">
        <v>18.68</v>
      </c>
      <c r="G753" s="122"/>
      <c r="H753" s="68">
        <f>F753*G753</f>
        <v>0</v>
      </c>
    </row>
    <row r="754" spans="1:8" s="168" customFormat="1" ht="35.1" customHeight="1">
      <c r="A754" s="126" t="s">
        <v>390</v>
      </c>
      <c r="B754" s="27" t="s">
        <v>3515</v>
      </c>
      <c r="C754" s="44" t="s">
        <v>243</v>
      </c>
      <c r="D754" s="42">
        <v>10</v>
      </c>
      <c r="E754" s="67">
        <v>11.22</v>
      </c>
      <c r="F754" s="68">
        <v>7.99</v>
      </c>
      <c r="G754" s="122"/>
      <c r="H754" s="68">
        <f>F754*G754</f>
        <v>0</v>
      </c>
    </row>
    <row r="755" spans="1:8" s="168" customFormat="1" ht="35.1" customHeight="1">
      <c r="A755" s="126" t="s">
        <v>388</v>
      </c>
      <c r="B755" s="27" t="s">
        <v>3515</v>
      </c>
      <c r="C755" s="44" t="s">
        <v>279</v>
      </c>
      <c r="D755" s="42">
        <v>10</v>
      </c>
      <c r="E755" s="67">
        <v>19.8</v>
      </c>
      <c r="F755" s="68">
        <v>14.1</v>
      </c>
      <c r="G755" s="122"/>
      <c r="H755" s="68">
        <f>F755*G755</f>
        <v>0</v>
      </c>
    </row>
    <row r="756" spans="1:8" s="168" customFormat="1" ht="35.1" customHeight="1">
      <c r="A756" s="126" t="s">
        <v>389</v>
      </c>
      <c r="B756" s="27" t="s">
        <v>3515</v>
      </c>
      <c r="C756" s="44" t="s">
        <v>217</v>
      </c>
      <c r="D756" s="42">
        <v>10</v>
      </c>
      <c r="E756" s="67">
        <v>41.98</v>
      </c>
      <c r="F756" s="68">
        <v>29.9</v>
      </c>
      <c r="G756" s="122"/>
      <c r="H756" s="68">
        <f>F756*G756</f>
        <v>0</v>
      </c>
    </row>
    <row r="757" spans="1:8" s="168" customFormat="1" ht="35.1" customHeight="1">
      <c r="A757" s="124" t="s">
        <v>1711</v>
      </c>
      <c r="B757" s="27" t="s">
        <v>3515</v>
      </c>
      <c r="C757" s="44" t="s">
        <v>257</v>
      </c>
      <c r="D757" s="42">
        <v>10</v>
      </c>
      <c r="E757" s="67">
        <v>25.1</v>
      </c>
      <c r="F757" s="68">
        <v>17.88</v>
      </c>
      <c r="G757" s="70"/>
      <c r="H757" s="68">
        <f>F757*G757</f>
        <v>0</v>
      </c>
    </row>
    <row r="758" spans="1:8" s="168" customFormat="1" ht="35.1" customHeight="1">
      <c r="A758" s="130" t="s">
        <v>393</v>
      </c>
      <c r="B758" s="27" t="s">
        <v>3516</v>
      </c>
      <c r="C758" s="170" t="s">
        <v>294</v>
      </c>
      <c r="D758" s="170">
        <v>20</v>
      </c>
      <c r="E758" s="67">
        <v>22.39</v>
      </c>
      <c r="F758" s="68">
        <v>15.95</v>
      </c>
      <c r="G758" s="70"/>
      <c r="H758" s="68">
        <f>F758*G758</f>
        <v>0</v>
      </c>
    </row>
    <row r="759" spans="1:8" s="168" customFormat="1" ht="35.1" customHeight="1">
      <c r="A759" s="126" t="s">
        <v>394</v>
      </c>
      <c r="B759" s="27" t="s">
        <v>3516</v>
      </c>
      <c r="C759" s="44" t="s">
        <v>362</v>
      </c>
      <c r="D759" s="42">
        <v>30</v>
      </c>
      <c r="E759" s="67">
        <v>13.27</v>
      </c>
      <c r="F759" s="68">
        <v>9.4499999999999993</v>
      </c>
      <c r="G759" s="122"/>
      <c r="H759" s="68">
        <f>F759*G759</f>
        <v>0</v>
      </c>
    </row>
    <row r="760" spans="1:8" s="168" customFormat="1" ht="35.1" customHeight="1">
      <c r="A760" s="128" t="s">
        <v>392</v>
      </c>
      <c r="B760" s="47" t="s">
        <v>1712</v>
      </c>
      <c r="C760" s="44" t="s">
        <v>224</v>
      </c>
      <c r="D760" s="171">
        <v>20</v>
      </c>
      <c r="E760" s="67">
        <v>13.62</v>
      </c>
      <c r="F760" s="68">
        <v>9.6999999999999993</v>
      </c>
      <c r="G760" s="129"/>
      <c r="H760" s="68">
        <f>F760*G760</f>
        <v>0</v>
      </c>
    </row>
    <row r="761" spans="1:8" s="168" customFormat="1" ht="35.1" customHeight="1">
      <c r="A761" s="127" t="s">
        <v>2979</v>
      </c>
      <c r="B761" s="27" t="s">
        <v>3517</v>
      </c>
      <c r="C761" s="44" t="s">
        <v>286</v>
      </c>
      <c r="D761" s="42">
        <v>30</v>
      </c>
      <c r="E761" s="67">
        <v>13.41</v>
      </c>
      <c r="F761" s="68">
        <v>9.5500000000000007</v>
      </c>
      <c r="G761" s="156"/>
      <c r="H761" s="68">
        <f>F761*G761</f>
        <v>0</v>
      </c>
    </row>
    <row r="762" spans="1:8" s="168" customFormat="1" ht="35.1" customHeight="1">
      <c r="A762" s="124" t="s">
        <v>1713</v>
      </c>
      <c r="B762" s="27" t="s">
        <v>3517</v>
      </c>
      <c r="C762" s="42" t="s">
        <v>224</v>
      </c>
      <c r="D762" s="42">
        <v>30</v>
      </c>
      <c r="E762" s="67">
        <v>13.27</v>
      </c>
      <c r="F762" s="68">
        <v>9.4499999999999993</v>
      </c>
      <c r="G762" s="70"/>
      <c r="H762" s="68">
        <f>F762*G762</f>
        <v>0</v>
      </c>
    </row>
    <row r="763" spans="1:8" s="168" customFormat="1" ht="35.1" customHeight="1">
      <c r="A763" s="127" t="s">
        <v>2982</v>
      </c>
      <c r="B763" s="27" t="s">
        <v>3517</v>
      </c>
      <c r="C763" s="44" t="s">
        <v>252</v>
      </c>
      <c r="D763" s="42">
        <v>30</v>
      </c>
      <c r="E763" s="67">
        <v>14.03</v>
      </c>
      <c r="F763" s="68">
        <v>9.99</v>
      </c>
      <c r="G763" s="122"/>
      <c r="H763" s="68">
        <f>F763*G763</f>
        <v>0</v>
      </c>
    </row>
    <row r="764" spans="1:8" s="168" customFormat="1" ht="35.1" customHeight="1">
      <c r="A764" s="127" t="s">
        <v>2980</v>
      </c>
      <c r="B764" s="27" t="s">
        <v>3517</v>
      </c>
      <c r="C764" s="44" t="s">
        <v>2981</v>
      </c>
      <c r="D764" s="42">
        <v>30</v>
      </c>
      <c r="E764" s="67">
        <v>12.85</v>
      </c>
      <c r="F764" s="68">
        <v>9.15</v>
      </c>
      <c r="G764" s="122"/>
      <c r="H764" s="68">
        <f>F764*G764</f>
        <v>0</v>
      </c>
    </row>
    <row r="765" spans="1:8" s="168" customFormat="1" ht="35.1" customHeight="1">
      <c r="A765" s="127" t="s">
        <v>2983</v>
      </c>
      <c r="B765" s="27" t="s">
        <v>3517</v>
      </c>
      <c r="C765" s="44" t="s">
        <v>257</v>
      </c>
      <c r="D765" s="42">
        <v>30</v>
      </c>
      <c r="E765" s="67">
        <v>13.87</v>
      </c>
      <c r="F765" s="68">
        <v>9.8800000000000008</v>
      </c>
      <c r="G765" s="122"/>
      <c r="H765" s="68">
        <f>F765*G765</f>
        <v>0</v>
      </c>
    </row>
    <row r="766" spans="1:8" s="168" customFormat="1" ht="35.1" customHeight="1">
      <c r="A766" s="127" t="s">
        <v>2492</v>
      </c>
      <c r="B766" s="27" t="s">
        <v>3517</v>
      </c>
      <c r="C766" s="44" t="s">
        <v>292</v>
      </c>
      <c r="D766" s="42">
        <v>30</v>
      </c>
      <c r="E766" s="67">
        <v>13.9</v>
      </c>
      <c r="F766" s="68">
        <v>9.9</v>
      </c>
      <c r="G766" s="122"/>
      <c r="H766" s="68">
        <f>F766*G766</f>
        <v>0</v>
      </c>
    </row>
    <row r="767" spans="1:8" s="168" customFormat="1" ht="35.1" customHeight="1">
      <c r="A767" s="127" t="s">
        <v>2978</v>
      </c>
      <c r="B767" s="27" t="s">
        <v>3518</v>
      </c>
      <c r="C767" s="44" t="s">
        <v>366</v>
      </c>
      <c r="D767" s="42">
        <v>30</v>
      </c>
      <c r="E767" s="67">
        <v>14.03</v>
      </c>
      <c r="F767" s="68">
        <v>9.99</v>
      </c>
      <c r="G767" s="122"/>
      <c r="H767" s="68">
        <f>F767*G767</f>
        <v>0</v>
      </c>
    </row>
    <row r="768" spans="1:8" s="168" customFormat="1" ht="35.1" customHeight="1">
      <c r="A768" s="126" t="s">
        <v>1714</v>
      </c>
      <c r="B768" s="27" t="s">
        <v>3518</v>
      </c>
      <c r="C768" s="44" t="s">
        <v>1715</v>
      </c>
      <c r="D768" s="42">
        <v>30</v>
      </c>
      <c r="E768" s="67">
        <v>14.03</v>
      </c>
      <c r="F768" s="68">
        <v>9.99</v>
      </c>
      <c r="G768" s="122"/>
      <c r="H768" s="68">
        <f>F768*G768</f>
        <v>0</v>
      </c>
    </row>
    <row r="769" spans="1:8" s="168" customFormat="1" ht="35.1" customHeight="1">
      <c r="A769" s="126" t="s">
        <v>1716</v>
      </c>
      <c r="B769" s="27" t="s">
        <v>3519</v>
      </c>
      <c r="C769" s="42" t="s">
        <v>403</v>
      </c>
      <c r="D769" s="42">
        <v>30</v>
      </c>
      <c r="E769" s="67">
        <v>13.48</v>
      </c>
      <c r="F769" s="68">
        <v>9.6</v>
      </c>
      <c r="G769" s="122"/>
      <c r="H769" s="68">
        <f>F769*G769</f>
        <v>0</v>
      </c>
    </row>
    <row r="770" spans="1:8" s="168" customFormat="1" ht="35.1" customHeight="1">
      <c r="A770" s="126" t="s">
        <v>395</v>
      </c>
      <c r="B770" s="27" t="s">
        <v>3520</v>
      </c>
      <c r="C770" s="44" t="s">
        <v>2273</v>
      </c>
      <c r="D770" s="42">
        <v>30</v>
      </c>
      <c r="E770" s="67">
        <v>13.41</v>
      </c>
      <c r="F770" s="68">
        <v>9.5500000000000007</v>
      </c>
      <c r="G770" s="122"/>
      <c r="H770" s="68">
        <f>F770*G770</f>
        <v>0</v>
      </c>
    </row>
    <row r="771" spans="1:8" s="168" customFormat="1" ht="35.1" customHeight="1">
      <c r="A771" s="127" t="s">
        <v>3364</v>
      </c>
      <c r="B771" s="27" t="s">
        <v>3520</v>
      </c>
      <c r="C771" s="44" t="s">
        <v>226</v>
      </c>
      <c r="D771" s="42">
        <v>30</v>
      </c>
      <c r="E771" s="67">
        <v>18.95</v>
      </c>
      <c r="F771" s="68">
        <v>13.5</v>
      </c>
      <c r="G771" s="122"/>
      <c r="H771" s="68">
        <f>F771*G771</f>
        <v>0</v>
      </c>
    </row>
    <row r="772" spans="1:8" s="168" customFormat="1" ht="35.1" customHeight="1">
      <c r="A772" s="155" t="s">
        <v>408</v>
      </c>
      <c r="B772" s="48" t="s">
        <v>1717</v>
      </c>
      <c r="C772" s="44" t="s">
        <v>310</v>
      </c>
      <c r="D772" s="176">
        <v>6</v>
      </c>
      <c r="E772" s="67">
        <v>113.44</v>
      </c>
      <c r="F772" s="68">
        <v>80.8</v>
      </c>
      <c r="G772" s="129"/>
      <c r="H772" s="68">
        <f>F772*G772</f>
        <v>0</v>
      </c>
    </row>
    <row r="773" spans="1:8" s="168" customFormat="1" ht="35.1" customHeight="1">
      <c r="A773" s="124" t="s">
        <v>1718</v>
      </c>
      <c r="B773" s="27" t="s">
        <v>3521</v>
      </c>
      <c r="C773" s="44" t="s">
        <v>222</v>
      </c>
      <c r="D773" s="42">
        <v>8</v>
      </c>
      <c r="E773" s="67">
        <v>56.1</v>
      </c>
      <c r="F773" s="68">
        <v>39.96</v>
      </c>
      <c r="G773" s="70"/>
      <c r="H773" s="68">
        <f>F773*G773</f>
        <v>0</v>
      </c>
    </row>
    <row r="774" spans="1:8" s="168" customFormat="1" ht="35.1" customHeight="1">
      <c r="A774" s="127" t="s">
        <v>2984</v>
      </c>
      <c r="B774" s="27" t="s">
        <v>3521</v>
      </c>
      <c r="C774" s="44" t="s">
        <v>292</v>
      </c>
      <c r="D774" s="42">
        <v>8</v>
      </c>
      <c r="E774" s="67">
        <v>53.21</v>
      </c>
      <c r="F774" s="68">
        <v>37.9</v>
      </c>
      <c r="G774" s="122"/>
      <c r="H774" s="68">
        <f>F774*G774</f>
        <v>0</v>
      </c>
    </row>
    <row r="775" spans="1:8" s="168" customFormat="1" ht="35.1" customHeight="1">
      <c r="A775" s="126" t="s">
        <v>396</v>
      </c>
      <c r="B775" s="27" t="s">
        <v>2985</v>
      </c>
      <c r="C775" s="44" t="s">
        <v>279</v>
      </c>
      <c r="D775" s="42">
        <v>15</v>
      </c>
      <c r="E775" s="67">
        <v>26.66</v>
      </c>
      <c r="F775" s="68">
        <v>18.989999999999998</v>
      </c>
      <c r="G775" s="122"/>
      <c r="H775" s="68">
        <f>F775*G775</f>
        <v>0</v>
      </c>
    </row>
    <row r="776" spans="1:8" s="168" customFormat="1" ht="35.1" customHeight="1">
      <c r="A776" s="130" t="s">
        <v>400</v>
      </c>
      <c r="B776" s="27" t="s">
        <v>3522</v>
      </c>
      <c r="C776" s="170" t="s">
        <v>246</v>
      </c>
      <c r="D776" s="170">
        <v>6</v>
      </c>
      <c r="E776" s="67">
        <v>115.41</v>
      </c>
      <c r="F776" s="68">
        <v>82.2</v>
      </c>
      <c r="G776" s="70"/>
      <c r="H776" s="68">
        <f>F776*G776</f>
        <v>0</v>
      </c>
    </row>
    <row r="777" spans="1:8" s="168" customFormat="1" ht="35.1" customHeight="1">
      <c r="A777" s="126" t="s">
        <v>405</v>
      </c>
      <c r="B777" s="27" t="s">
        <v>3522</v>
      </c>
      <c r="C777" s="44" t="s">
        <v>259</v>
      </c>
      <c r="D777" s="42">
        <v>12</v>
      </c>
      <c r="E777" s="67">
        <v>42.89</v>
      </c>
      <c r="F777" s="68">
        <v>30.55</v>
      </c>
      <c r="G777" s="122"/>
      <c r="H777" s="68">
        <f>F777*G777</f>
        <v>0</v>
      </c>
    </row>
    <row r="778" spans="1:8" s="168" customFormat="1" ht="35.1" customHeight="1">
      <c r="A778" s="131" t="s">
        <v>399</v>
      </c>
      <c r="B778" s="27" t="s">
        <v>3522</v>
      </c>
      <c r="C778" s="44" t="s">
        <v>269</v>
      </c>
      <c r="D778" s="172">
        <v>12</v>
      </c>
      <c r="E778" s="67">
        <v>38.86</v>
      </c>
      <c r="F778" s="68">
        <v>27.68</v>
      </c>
      <c r="G778" s="132"/>
      <c r="H778" s="68">
        <f>F778*G778</f>
        <v>0</v>
      </c>
    </row>
    <row r="779" spans="1:8" s="168" customFormat="1" ht="35.1" customHeight="1">
      <c r="A779" s="126" t="s">
        <v>398</v>
      </c>
      <c r="B779" s="27" t="s">
        <v>3523</v>
      </c>
      <c r="C779" s="44" t="s">
        <v>334</v>
      </c>
      <c r="D779" s="42">
        <v>18</v>
      </c>
      <c r="E779" s="67">
        <v>23.59</v>
      </c>
      <c r="F779" s="68">
        <v>16.8</v>
      </c>
      <c r="G779" s="122"/>
      <c r="H779" s="68">
        <f>F779*G779</f>
        <v>0</v>
      </c>
    </row>
    <row r="780" spans="1:8" s="168" customFormat="1" ht="35.1" customHeight="1">
      <c r="A780" s="126" t="s">
        <v>402</v>
      </c>
      <c r="B780" s="27" t="s">
        <v>3523</v>
      </c>
      <c r="C780" s="42" t="s">
        <v>403</v>
      </c>
      <c r="D780" s="42">
        <v>8</v>
      </c>
      <c r="E780" s="67">
        <v>113.2</v>
      </c>
      <c r="F780" s="68">
        <v>80.63</v>
      </c>
      <c r="G780" s="122"/>
      <c r="H780" s="68">
        <f>F780*G780</f>
        <v>0</v>
      </c>
    </row>
    <row r="781" spans="1:8" s="168" customFormat="1" ht="35.1" customHeight="1">
      <c r="A781" s="131" t="s">
        <v>397</v>
      </c>
      <c r="B781" s="27" t="s">
        <v>3523</v>
      </c>
      <c r="C781" s="44" t="s">
        <v>1682</v>
      </c>
      <c r="D781" s="172">
        <v>6</v>
      </c>
      <c r="E781" s="67">
        <v>115.69</v>
      </c>
      <c r="F781" s="68">
        <v>82.4</v>
      </c>
      <c r="G781" s="132"/>
      <c r="H781" s="68">
        <f>F781*G781</f>
        <v>0</v>
      </c>
    </row>
    <row r="782" spans="1:8" s="168" customFormat="1" ht="35.1" customHeight="1">
      <c r="A782" s="143" t="s">
        <v>406</v>
      </c>
      <c r="B782" s="27" t="s">
        <v>3523</v>
      </c>
      <c r="C782" s="42" t="s">
        <v>230</v>
      </c>
      <c r="D782" s="44">
        <v>4</v>
      </c>
      <c r="E782" s="67">
        <v>132.96</v>
      </c>
      <c r="F782" s="68">
        <v>94.7</v>
      </c>
      <c r="G782" s="123"/>
      <c r="H782" s="68">
        <f>F782*G782</f>
        <v>0</v>
      </c>
    </row>
    <row r="783" spans="1:8" s="168" customFormat="1" ht="35.1" customHeight="1">
      <c r="A783" s="126" t="s">
        <v>404</v>
      </c>
      <c r="B783" s="27" t="s">
        <v>3523</v>
      </c>
      <c r="C783" s="44" t="s">
        <v>276</v>
      </c>
      <c r="D783" s="42">
        <v>6</v>
      </c>
      <c r="E783" s="67">
        <v>125.24</v>
      </c>
      <c r="F783" s="68">
        <v>89.2</v>
      </c>
      <c r="G783" s="122"/>
      <c r="H783" s="68">
        <f>F783*G783</f>
        <v>0</v>
      </c>
    </row>
    <row r="784" spans="1:8" s="168" customFormat="1" ht="35.1" customHeight="1">
      <c r="A784" s="126" t="s">
        <v>1910</v>
      </c>
      <c r="B784" s="27" t="s">
        <v>3524</v>
      </c>
      <c r="C784" s="44" t="s">
        <v>290</v>
      </c>
      <c r="D784" s="42">
        <v>8</v>
      </c>
      <c r="E784" s="67">
        <v>52.72</v>
      </c>
      <c r="F784" s="68">
        <v>37.549999999999997</v>
      </c>
      <c r="G784" s="122"/>
      <c r="H784" s="68">
        <f>F784*G784</f>
        <v>0</v>
      </c>
    </row>
    <row r="785" spans="1:8" s="168" customFormat="1" ht="35.1" customHeight="1">
      <c r="A785" s="126" t="s">
        <v>401</v>
      </c>
      <c r="B785" s="27" t="s">
        <v>3525</v>
      </c>
      <c r="C785" s="44" t="s">
        <v>1928</v>
      </c>
      <c r="D785" s="42">
        <v>8</v>
      </c>
      <c r="E785" s="67">
        <v>44.07</v>
      </c>
      <c r="F785" s="68">
        <v>31.39</v>
      </c>
      <c r="G785" s="122"/>
      <c r="H785" s="68">
        <f>F785*G785</f>
        <v>0</v>
      </c>
    </row>
    <row r="786" spans="1:8" s="168" customFormat="1" ht="35.1" customHeight="1">
      <c r="A786" s="155" t="s">
        <v>407</v>
      </c>
      <c r="B786" s="47" t="s">
        <v>2390</v>
      </c>
      <c r="C786" s="44" t="s">
        <v>218</v>
      </c>
      <c r="D786" s="169">
        <v>8</v>
      </c>
      <c r="E786" s="67">
        <v>61.76</v>
      </c>
      <c r="F786" s="68">
        <v>43.99</v>
      </c>
      <c r="G786" s="129"/>
      <c r="H786" s="68">
        <f>F786*G786</f>
        <v>0</v>
      </c>
    </row>
    <row r="787" spans="1:8" s="168" customFormat="1" ht="35.1" customHeight="1">
      <c r="A787" s="127" t="s">
        <v>2986</v>
      </c>
      <c r="B787" s="27" t="s">
        <v>3526</v>
      </c>
      <c r="C787" s="44" t="s">
        <v>222</v>
      </c>
      <c r="D787" s="42">
        <v>8</v>
      </c>
      <c r="E787" s="67">
        <v>48.02</v>
      </c>
      <c r="F787" s="68">
        <v>34.200000000000003</v>
      </c>
      <c r="G787" s="122"/>
      <c r="H787" s="68">
        <f>F787*G787</f>
        <v>0</v>
      </c>
    </row>
    <row r="788" spans="1:8" s="168" customFormat="1" ht="35.1" customHeight="1">
      <c r="A788" s="127" t="s">
        <v>3365</v>
      </c>
      <c r="B788" s="27" t="s">
        <v>3527</v>
      </c>
      <c r="C788" s="44" t="s">
        <v>284</v>
      </c>
      <c r="D788" s="42">
        <v>8</v>
      </c>
      <c r="E788" s="67">
        <v>44.76</v>
      </c>
      <c r="F788" s="68">
        <v>31.88</v>
      </c>
      <c r="G788" s="122"/>
      <c r="H788" s="68">
        <f>F788*G788</f>
        <v>0</v>
      </c>
    </row>
    <row r="789" spans="1:8" s="168" customFormat="1" ht="35.1" customHeight="1">
      <c r="A789" s="126" t="s">
        <v>2188</v>
      </c>
      <c r="B789" s="27" t="s">
        <v>2189</v>
      </c>
      <c r="C789" s="44" t="s">
        <v>1911</v>
      </c>
      <c r="D789" s="42">
        <v>20</v>
      </c>
      <c r="E789" s="67">
        <v>8.56</v>
      </c>
      <c r="F789" s="68">
        <v>6.1</v>
      </c>
      <c r="G789" s="122"/>
      <c r="H789" s="68">
        <f>F789*G789</f>
        <v>0</v>
      </c>
    </row>
    <row r="790" spans="1:8" s="168" customFormat="1" ht="35.1" customHeight="1">
      <c r="A790" s="155" t="s">
        <v>412</v>
      </c>
      <c r="B790" s="48" t="s">
        <v>1719</v>
      </c>
      <c r="C790" s="44" t="s">
        <v>252</v>
      </c>
      <c r="D790" s="175">
        <v>30</v>
      </c>
      <c r="E790" s="67">
        <v>20.22</v>
      </c>
      <c r="F790" s="68">
        <v>14.4</v>
      </c>
      <c r="G790" s="129"/>
      <c r="H790" s="68">
        <f>F790*G790</f>
        <v>0</v>
      </c>
    </row>
    <row r="791" spans="1:8" s="168" customFormat="1" ht="35.1" customHeight="1">
      <c r="A791" s="155" t="s">
        <v>410</v>
      </c>
      <c r="B791" s="48" t="s">
        <v>1719</v>
      </c>
      <c r="C791" s="44" t="s">
        <v>257</v>
      </c>
      <c r="D791" s="177">
        <v>30</v>
      </c>
      <c r="E791" s="67">
        <v>13.31</v>
      </c>
      <c r="F791" s="68">
        <v>9.48</v>
      </c>
      <c r="G791" s="129"/>
      <c r="H791" s="68">
        <f>F791*G791</f>
        <v>0</v>
      </c>
    </row>
    <row r="792" spans="1:8" s="168" customFormat="1" ht="35.1" customHeight="1">
      <c r="A792" s="131" t="s">
        <v>413</v>
      </c>
      <c r="B792" s="27" t="s">
        <v>3528</v>
      </c>
      <c r="C792" s="44" t="s">
        <v>1911</v>
      </c>
      <c r="D792" s="172">
        <v>500</v>
      </c>
      <c r="E792" s="67">
        <v>1.66</v>
      </c>
      <c r="F792" s="68">
        <v>1.18</v>
      </c>
      <c r="G792" s="132"/>
      <c r="H792" s="68">
        <f>F792*G792</f>
        <v>0</v>
      </c>
    </row>
    <row r="793" spans="1:8" s="168" customFormat="1" ht="35.1" customHeight="1">
      <c r="A793" s="127" t="s">
        <v>414</v>
      </c>
      <c r="B793" s="27" t="s">
        <v>3528</v>
      </c>
      <c r="C793" s="44" t="s">
        <v>220</v>
      </c>
      <c r="D793" s="42">
        <v>500</v>
      </c>
      <c r="E793" s="67">
        <v>1.71</v>
      </c>
      <c r="F793" s="68">
        <v>1.22</v>
      </c>
      <c r="G793" s="122"/>
      <c r="H793" s="68">
        <f>F793*G793</f>
        <v>0</v>
      </c>
    </row>
    <row r="794" spans="1:8" s="168" customFormat="1" ht="35.1" customHeight="1">
      <c r="A794" s="127" t="s">
        <v>415</v>
      </c>
      <c r="B794" s="27" t="s">
        <v>3528</v>
      </c>
      <c r="C794" s="44" t="s">
        <v>284</v>
      </c>
      <c r="D794" s="42">
        <v>500</v>
      </c>
      <c r="E794" s="67">
        <v>1.66</v>
      </c>
      <c r="F794" s="68">
        <v>1.18</v>
      </c>
      <c r="G794" s="122"/>
      <c r="H794" s="68">
        <f>F794*G794</f>
        <v>0</v>
      </c>
    </row>
    <row r="795" spans="1:8" s="168" customFormat="1" ht="35.1" customHeight="1">
      <c r="A795" s="126" t="s">
        <v>2604</v>
      </c>
      <c r="B795" s="27" t="s">
        <v>3528</v>
      </c>
      <c r="C795" s="44" t="s">
        <v>222</v>
      </c>
      <c r="D795" s="42">
        <v>10</v>
      </c>
      <c r="E795" s="67">
        <v>1.66</v>
      </c>
      <c r="F795" s="68">
        <v>1.18</v>
      </c>
      <c r="G795" s="122"/>
      <c r="H795" s="68">
        <f>F795*G795</f>
        <v>0</v>
      </c>
    </row>
    <row r="796" spans="1:8" s="168" customFormat="1" ht="35.1" customHeight="1">
      <c r="A796" s="127" t="s">
        <v>418</v>
      </c>
      <c r="B796" s="27" t="s">
        <v>3528</v>
      </c>
      <c r="C796" s="44" t="s">
        <v>226</v>
      </c>
      <c r="D796" s="42">
        <v>500</v>
      </c>
      <c r="E796" s="67">
        <v>1.71</v>
      </c>
      <c r="F796" s="68">
        <v>1.22</v>
      </c>
      <c r="G796" s="122"/>
      <c r="H796" s="68">
        <f>F796*G796</f>
        <v>0</v>
      </c>
    </row>
    <row r="797" spans="1:8" s="168" customFormat="1" ht="35.1" customHeight="1">
      <c r="A797" s="130" t="s">
        <v>416</v>
      </c>
      <c r="B797" s="27" t="s">
        <v>3528</v>
      </c>
      <c r="C797" s="170" t="s">
        <v>343</v>
      </c>
      <c r="D797" s="170">
        <v>500</v>
      </c>
      <c r="E797" s="67">
        <v>1.54</v>
      </c>
      <c r="F797" s="68">
        <v>1.1000000000000001</v>
      </c>
      <c r="G797" s="70"/>
      <c r="H797" s="68">
        <f>F797*G797</f>
        <v>0</v>
      </c>
    </row>
    <row r="798" spans="1:8" s="168" customFormat="1" ht="35.1" customHeight="1">
      <c r="A798" s="130" t="s">
        <v>417</v>
      </c>
      <c r="B798" s="27" t="s">
        <v>3528</v>
      </c>
      <c r="C798" s="170" t="s">
        <v>252</v>
      </c>
      <c r="D798" s="170">
        <v>500</v>
      </c>
      <c r="E798" s="67">
        <v>1.54</v>
      </c>
      <c r="F798" s="68">
        <v>1.1000000000000001</v>
      </c>
      <c r="G798" s="70"/>
      <c r="H798" s="68">
        <f>F798*G798</f>
        <v>0</v>
      </c>
    </row>
    <row r="799" spans="1:8" s="168" customFormat="1" ht="35.1" customHeight="1">
      <c r="A799" s="126" t="s">
        <v>2190</v>
      </c>
      <c r="B799" s="27" t="s">
        <v>3528</v>
      </c>
      <c r="C799" s="44" t="s">
        <v>310</v>
      </c>
      <c r="D799" s="42">
        <v>500</v>
      </c>
      <c r="E799" s="67">
        <v>1.8</v>
      </c>
      <c r="F799" s="68">
        <v>1.28</v>
      </c>
      <c r="G799" s="122"/>
      <c r="H799" s="68">
        <f>F799*G799</f>
        <v>0</v>
      </c>
    </row>
    <row r="800" spans="1:8" s="168" customFormat="1" ht="35.1" customHeight="1">
      <c r="A800" s="127" t="s">
        <v>3248</v>
      </c>
      <c r="B800" s="27" t="s">
        <v>3528</v>
      </c>
      <c r="C800" s="44" t="s">
        <v>230</v>
      </c>
      <c r="D800" s="42">
        <v>500</v>
      </c>
      <c r="E800" s="67">
        <v>1.94</v>
      </c>
      <c r="F800" s="68">
        <v>1.38</v>
      </c>
      <c r="G800" s="122"/>
      <c r="H800" s="68">
        <f>F800*G800</f>
        <v>0</v>
      </c>
    </row>
    <row r="801" spans="1:8" s="168" customFormat="1" ht="35.1" customHeight="1">
      <c r="A801" s="155" t="s">
        <v>425</v>
      </c>
      <c r="B801" s="48" t="s">
        <v>420</v>
      </c>
      <c r="C801" s="44" t="s">
        <v>220</v>
      </c>
      <c r="D801" s="175">
        <v>40</v>
      </c>
      <c r="E801" s="67">
        <v>16.71</v>
      </c>
      <c r="F801" s="68">
        <v>11.9</v>
      </c>
      <c r="G801" s="129"/>
      <c r="H801" s="68">
        <f>F801*G801</f>
        <v>0</v>
      </c>
    </row>
    <row r="802" spans="1:8" s="168" customFormat="1" ht="35.1" customHeight="1">
      <c r="A802" s="126" t="s">
        <v>421</v>
      </c>
      <c r="B802" s="27" t="s">
        <v>420</v>
      </c>
      <c r="C802" s="44" t="s">
        <v>255</v>
      </c>
      <c r="D802" s="42">
        <v>30</v>
      </c>
      <c r="E802" s="67">
        <v>26.54</v>
      </c>
      <c r="F802" s="68">
        <v>18.899999999999999</v>
      </c>
      <c r="G802" s="122"/>
      <c r="H802" s="68">
        <f>F802*G802</f>
        <v>0</v>
      </c>
    </row>
    <row r="803" spans="1:8" s="168" customFormat="1" ht="35.1" customHeight="1">
      <c r="A803" s="130" t="s">
        <v>424</v>
      </c>
      <c r="B803" s="27" t="s">
        <v>420</v>
      </c>
      <c r="C803" s="170" t="s">
        <v>306</v>
      </c>
      <c r="D803" s="170">
        <v>40</v>
      </c>
      <c r="E803" s="67">
        <v>18.670000000000002</v>
      </c>
      <c r="F803" s="68">
        <v>13.3</v>
      </c>
      <c r="G803" s="70"/>
      <c r="H803" s="68">
        <f>F803*G803</f>
        <v>0</v>
      </c>
    </row>
    <row r="804" spans="1:8" s="168" customFormat="1" ht="35.1" customHeight="1">
      <c r="A804" s="155" t="s">
        <v>426</v>
      </c>
      <c r="B804" s="48" t="s">
        <v>420</v>
      </c>
      <c r="C804" s="44" t="s">
        <v>296</v>
      </c>
      <c r="D804" s="175">
        <v>20</v>
      </c>
      <c r="E804" s="67">
        <v>87.76</v>
      </c>
      <c r="F804" s="68">
        <v>62.51</v>
      </c>
      <c r="G804" s="129"/>
      <c r="H804" s="68">
        <f>F804*G804</f>
        <v>0</v>
      </c>
    </row>
    <row r="805" spans="1:8" s="168" customFormat="1" ht="35.1" customHeight="1">
      <c r="A805" s="127" t="s">
        <v>2988</v>
      </c>
      <c r="B805" s="27" t="s">
        <v>3529</v>
      </c>
      <c r="C805" s="44" t="s">
        <v>222</v>
      </c>
      <c r="D805" s="42">
        <v>40</v>
      </c>
      <c r="E805" s="67">
        <v>13.9</v>
      </c>
      <c r="F805" s="68">
        <v>9.9</v>
      </c>
      <c r="G805" s="122"/>
      <c r="H805" s="68">
        <f>F805*G805</f>
        <v>0</v>
      </c>
    </row>
    <row r="806" spans="1:8" s="168" customFormat="1" ht="35.1" customHeight="1">
      <c r="A806" s="130" t="s">
        <v>422</v>
      </c>
      <c r="B806" s="27" t="s">
        <v>3529</v>
      </c>
      <c r="C806" s="170" t="s">
        <v>224</v>
      </c>
      <c r="D806" s="170">
        <v>30</v>
      </c>
      <c r="E806" s="67">
        <v>34.049999999999997</v>
      </c>
      <c r="F806" s="68">
        <v>24.25</v>
      </c>
      <c r="G806" s="70"/>
      <c r="H806" s="68">
        <f>F806*G806</f>
        <v>0</v>
      </c>
    </row>
    <row r="807" spans="1:8" s="168" customFormat="1" ht="35.1" customHeight="1">
      <c r="A807" s="126" t="s">
        <v>419</v>
      </c>
      <c r="B807" s="27" t="s">
        <v>3529</v>
      </c>
      <c r="C807" s="44" t="s">
        <v>279</v>
      </c>
      <c r="D807" s="42">
        <v>40</v>
      </c>
      <c r="E807" s="67">
        <v>16.260000000000002</v>
      </c>
      <c r="F807" s="68">
        <v>11.58</v>
      </c>
      <c r="G807" s="122"/>
      <c r="H807" s="68">
        <f>F807*G807</f>
        <v>0</v>
      </c>
    </row>
    <row r="808" spans="1:8" s="168" customFormat="1" ht="35.1" customHeight="1">
      <c r="A808" s="126" t="s">
        <v>1608</v>
      </c>
      <c r="B808" s="27" t="s">
        <v>3529</v>
      </c>
      <c r="C808" s="44" t="s">
        <v>276</v>
      </c>
      <c r="D808" s="42">
        <v>40</v>
      </c>
      <c r="E808" s="67">
        <v>20.010000000000002</v>
      </c>
      <c r="F808" s="68">
        <v>14.25</v>
      </c>
      <c r="G808" s="122"/>
      <c r="H808" s="68">
        <f>F808*G808</f>
        <v>0</v>
      </c>
    </row>
    <row r="809" spans="1:8" s="168" customFormat="1" ht="35.1" customHeight="1">
      <c r="A809" s="126" t="s">
        <v>1609</v>
      </c>
      <c r="B809" s="27" t="s">
        <v>3530</v>
      </c>
      <c r="C809" s="44" t="s">
        <v>226</v>
      </c>
      <c r="D809" s="42">
        <v>40</v>
      </c>
      <c r="E809" s="67">
        <v>14.66</v>
      </c>
      <c r="F809" s="68">
        <v>10.44</v>
      </c>
      <c r="G809" s="122"/>
      <c r="H809" s="68">
        <f>F809*G809</f>
        <v>0</v>
      </c>
    </row>
    <row r="810" spans="1:8" s="168" customFormat="1" ht="35.1" customHeight="1">
      <c r="A810" s="155" t="s">
        <v>1912</v>
      </c>
      <c r="B810" s="47" t="s">
        <v>1913</v>
      </c>
      <c r="C810" s="44" t="s">
        <v>1914</v>
      </c>
      <c r="D810" s="169">
        <v>30</v>
      </c>
      <c r="E810" s="67">
        <v>41.42</v>
      </c>
      <c r="F810" s="68">
        <v>29.5</v>
      </c>
      <c r="G810" s="129"/>
      <c r="H810" s="68">
        <f>F810*G810</f>
        <v>0</v>
      </c>
    </row>
    <row r="811" spans="1:8" s="168" customFormat="1" ht="35.1" customHeight="1">
      <c r="A811" s="127" t="s">
        <v>3249</v>
      </c>
      <c r="B811" s="27" t="s">
        <v>3250</v>
      </c>
      <c r="C811" s="44" t="s">
        <v>222</v>
      </c>
      <c r="D811" s="42">
        <v>40</v>
      </c>
      <c r="E811" s="67">
        <v>13.35</v>
      </c>
      <c r="F811" s="68">
        <v>9.51</v>
      </c>
      <c r="G811" s="122"/>
      <c r="H811" s="68">
        <f>F811*G811</f>
        <v>0</v>
      </c>
    </row>
    <row r="812" spans="1:8" s="168" customFormat="1" ht="35.1" customHeight="1">
      <c r="A812" s="130" t="s">
        <v>427</v>
      </c>
      <c r="B812" s="27" t="s">
        <v>2989</v>
      </c>
      <c r="C812" s="170" t="s">
        <v>261</v>
      </c>
      <c r="D812" s="170">
        <v>40</v>
      </c>
      <c r="E812" s="67">
        <v>17.260000000000002</v>
      </c>
      <c r="F812" s="68">
        <v>12.29</v>
      </c>
      <c r="G812" s="70"/>
      <c r="H812" s="68">
        <f>F812*G812</f>
        <v>0</v>
      </c>
    </row>
    <row r="813" spans="1:8" s="168" customFormat="1" ht="35.1" customHeight="1">
      <c r="A813" s="127" t="s">
        <v>2987</v>
      </c>
      <c r="B813" s="27" t="s">
        <v>3531</v>
      </c>
      <c r="C813" s="44" t="s">
        <v>2586</v>
      </c>
      <c r="D813" s="42">
        <v>40</v>
      </c>
      <c r="E813" s="67">
        <v>13.69</v>
      </c>
      <c r="F813" s="68">
        <v>9.75</v>
      </c>
      <c r="G813" s="122"/>
      <c r="H813" s="68">
        <f>F813*G813</f>
        <v>0</v>
      </c>
    </row>
    <row r="814" spans="1:8" s="168" customFormat="1" ht="35.1" customHeight="1">
      <c r="A814" s="130" t="s">
        <v>428</v>
      </c>
      <c r="B814" s="27" t="s">
        <v>2990</v>
      </c>
      <c r="C814" s="170" t="s">
        <v>220</v>
      </c>
      <c r="D814" s="170">
        <v>40</v>
      </c>
      <c r="E814" s="67">
        <v>18.2</v>
      </c>
      <c r="F814" s="68">
        <v>12.96</v>
      </c>
      <c r="G814" s="70"/>
      <c r="H814" s="68">
        <f>F814*G814</f>
        <v>0</v>
      </c>
    </row>
    <row r="815" spans="1:8" s="168" customFormat="1" ht="35.1" customHeight="1">
      <c r="A815" s="126" t="s">
        <v>2585</v>
      </c>
      <c r="B815" s="27" t="s">
        <v>3532</v>
      </c>
      <c r="C815" s="44" t="s">
        <v>1911</v>
      </c>
      <c r="D815" s="42">
        <v>500</v>
      </c>
      <c r="E815" s="67">
        <v>4.2</v>
      </c>
      <c r="F815" s="68">
        <v>2.99</v>
      </c>
      <c r="G815" s="122"/>
      <c r="H815" s="68">
        <f>F815*G815</f>
        <v>0</v>
      </c>
    </row>
    <row r="816" spans="1:8" s="168" customFormat="1" ht="35.1" customHeight="1">
      <c r="A816" s="126" t="s">
        <v>429</v>
      </c>
      <c r="B816" s="27" t="s">
        <v>3532</v>
      </c>
      <c r="C816" s="44" t="s">
        <v>730</v>
      </c>
      <c r="D816" s="42">
        <v>20</v>
      </c>
      <c r="E816" s="67">
        <v>7.01</v>
      </c>
      <c r="F816" s="68">
        <v>4.99</v>
      </c>
      <c r="G816" s="122"/>
      <c r="H816" s="68">
        <f>F816*G816</f>
        <v>0</v>
      </c>
    </row>
    <row r="817" spans="1:8" s="168" customFormat="1" ht="35.1" customHeight="1">
      <c r="A817" s="126" t="s">
        <v>430</v>
      </c>
      <c r="B817" s="27" t="s">
        <v>3532</v>
      </c>
      <c r="C817" s="44" t="s">
        <v>431</v>
      </c>
      <c r="D817" s="42">
        <v>20</v>
      </c>
      <c r="E817" s="67">
        <v>7.57</v>
      </c>
      <c r="F817" s="68">
        <v>5.39</v>
      </c>
      <c r="G817" s="122"/>
      <c r="H817" s="68">
        <f>F817*G817</f>
        <v>0</v>
      </c>
    </row>
    <row r="818" spans="1:8" s="168" customFormat="1" ht="35.1" customHeight="1">
      <c r="A818" s="127" t="s">
        <v>3366</v>
      </c>
      <c r="B818" s="27" t="s">
        <v>3532</v>
      </c>
      <c r="C818" s="44" t="s">
        <v>286</v>
      </c>
      <c r="D818" s="42">
        <v>40</v>
      </c>
      <c r="E818" s="67">
        <v>7.86</v>
      </c>
      <c r="F818" s="68">
        <v>5.6</v>
      </c>
      <c r="G818" s="122"/>
      <c r="H818" s="68">
        <f>F818*G818</f>
        <v>0</v>
      </c>
    </row>
    <row r="819" spans="1:8" s="168" customFormat="1" ht="35.1" customHeight="1">
      <c r="A819" s="126" t="s">
        <v>432</v>
      </c>
      <c r="B819" s="27" t="s">
        <v>3532</v>
      </c>
      <c r="C819" s="44" t="s">
        <v>433</v>
      </c>
      <c r="D819" s="42">
        <v>40</v>
      </c>
      <c r="E819" s="67">
        <v>9.43</v>
      </c>
      <c r="F819" s="68">
        <v>6.72</v>
      </c>
      <c r="G819" s="122"/>
      <c r="H819" s="68">
        <f>F819*G819</f>
        <v>0</v>
      </c>
    </row>
    <row r="820" spans="1:8" s="168" customFormat="1" ht="35.1" customHeight="1">
      <c r="A820" s="124" t="s">
        <v>434</v>
      </c>
      <c r="B820" s="27" t="s">
        <v>3532</v>
      </c>
      <c r="C820" s="44" t="s">
        <v>226</v>
      </c>
      <c r="D820" s="42">
        <v>20</v>
      </c>
      <c r="E820" s="67">
        <v>8.35</v>
      </c>
      <c r="F820" s="68">
        <v>5.95</v>
      </c>
      <c r="G820" s="122"/>
      <c r="H820" s="68">
        <f>F820*G820</f>
        <v>0</v>
      </c>
    </row>
    <row r="821" spans="1:8" s="168" customFormat="1" ht="35.1" customHeight="1">
      <c r="A821" s="126" t="s">
        <v>2651</v>
      </c>
      <c r="B821" s="27" t="s">
        <v>3532</v>
      </c>
      <c r="C821" s="44" t="s">
        <v>2652</v>
      </c>
      <c r="D821" s="42">
        <v>40</v>
      </c>
      <c r="E821" s="67">
        <v>6.85</v>
      </c>
      <c r="F821" s="68">
        <v>4.88</v>
      </c>
      <c r="G821" s="122"/>
      <c r="H821" s="68">
        <f>F821*G821</f>
        <v>0</v>
      </c>
    </row>
    <row r="822" spans="1:8" s="168" customFormat="1" ht="35.1" customHeight="1">
      <c r="A822" s="124" t="s">
        <v>2384</v>
      </c>
      <c r="B822" s="27" t="s">
        <v>3533</v>
      </c>
      <c r="C822" s="44" t="s">
        <v>257</v>
      </c>
      <c r="D822" s="42"/>
      <c r="E822" s="67">
        <v>15.16</v>
      </c>
      <c r="F822" s="68">
        <v>10.8</v>
      </c>
      <c r="G822" s="122"/>
      <c r="H822" s="68">
        <f>F822*G822</f>
        <v>0</v>
      </c>
    </row>
    <row r="823" spans="1:8" s="168" customFormat="1" ht="35.1" customHeight="1">
      <c r="A823" s="155" t="s">
        <v>436</v>
      </c>
      <c r="B823" s="48" t="s">
        <v>1720</v>
      </c>
      <c r="C823" s="44" t="s">
        <v>257</v>
      </c>
      <c r="D823" s="176">
        <v>100</v>
      </c>
      <c r="E823" s="67">
        <v>6.85</v>
      </c>
      <c r="F823" s="68">
        <v>4.88</v>
      </c>
      <c r="G823" s="129"/>
      <c r="H823" s="68">
        <f>F823*G823</f>
        <v>0</v>
      </c>
    </row>
    <row r="824" spans="1:8" s="168" customFormat="1" ht="35.1" customHeight="1">
      <c r="A824" s="155" t="s">
        <v>437</v>
      </c>
      <c r="B824" s="48" t="s">
        <v>1721</v>
      </c>
      <c r="C824" s="44" t="s">
        <v>257</v>
      </c>
      <c r="D824" s="176">
        <v>100</v>
      </c>
      <c r="E824" s="67">
        <v>6.85</v>
      </c>
      <c r="F824" s="68">
        <v>4.88</v>
      </c>
      <c r="G824" s="129"/>
      <c r="H824" s="68">
        <f>F824*G824</f>
        <v>0</v>
      </c>
    </row>
    <row r="825" spans="1:8" s="168" customFormat="1" ht="35.1" customHeight="1">
      <c r="A825" s="155" t="s">
        <v>438</v>
      </c>
      <c r="B825" s="48" t="s">
        <v>1722</v>
      </c>
      <c r="C825" s="44" t="s">
        <v>257</v>
      </c>
      <c r="D825" s="176">
        <v>100</v>
      </c>
      <c r="E825" s="67">
        <v>6.85</v>
      </c>
      <c r="F825" s="68">
        <v>4.88</v>
      </c>
      <c r="G825" s="129"/>
      <c r="H825" s="68">
        <f>F825*G825</f>
        <v>0</v>
      </c>
    </row>
    <row r="826" spans="1:8" s="168" customFormat="1" ht="35.1" customHeight="1">
      <c r="A826" s="127" t="s">
        <v>2605</v>
      </c>
      <c r="B826" s="27" t="s">
        <v>2606</v>
      </c>
      <c r="C826" s="44" t="s">
        <v>222</v>
      </c>
      <c r="D826" s="42">
        <v>20</v>
      </c>
      <c r="E826" s="67">
        <v>8.07</v>
      </c>
      <c r="F826" s="68">
        <v>5.75</v>
      </c>
      <c r="G826" s="122"/>
      <c r="H826" s="68">
        <f>F826*G826</f>
        <v>0</v>
      </c>
    </row>
    <row r="827" spans="1:8" s="168" customFormat="1" ht="35.1" customHeight="1">
      <c r="A827" s="127" t="s">
        <v>3251</v>
      </c>
      <c r="B827" s="27" t="s">
        <v>3252</v>
      </c>
      <c r="C827" s="44" t="s">
        <v>222</v>
      </c>
      <c r="D827" s="42">
        <v>20</v>
      </c>
      <c r="E827" s="67">
        <v>8.07</v>
      </c>
      <c r="F827" s="68">
        <v>5.75</v>
      </c>
      <c r="G827" s="122"/>
      <c r="H827" s="68">
        <f>F827*G827</f>
        <v>0</v>
      </c>
    </row>
    <row r="828" spans="1:8" s="168" customFormat="1" ht="35.1" customHeight="1">
      <c r="A828" s="127" t="s">
        <v>2413</v>
      </c>
      <c r="B828" s="27" t="s">
        <v>2991</v>
      </c>
      <c r="C828" s="44" t="s">
        <v>222</v>
      </c>
      <c r="D828" s="42">
        <v>20</v>
      </c>
      <c r="E828" s="67">
        <v>8.07</v>
      </c>
      <c r="F828" s="68">
        <v>5.75</v>
      </c>
      <c r="G828" s="122"/>
      <c r="H828" s="68">
        <f>F828*G828</f>
        <v>0</v>
      </c>
    </row>
    <row r="829" spans="1:8" s="168" customFormat="1" ht="35.1" customHeight="1">
      <c r="A829" s="124" t="s">
        <v>2386</v>
      </c>
      <c r="B829" s="27" t="s">
        <v>3534</v>
      </c>
      <c r="C829" s="44" t="s">
        <v>257</v>
      </c>
      <c r="D829" s="42"/>
      <c r="E829" s="67">
        <v>15.16</v>
      </c>
      <c r="F829" s="68">
        <v>10.8</v>
      </c>
      <c r="G829" s="122"/>
      <c r="H829" s="68">
        <f>F829*G829</f>
        <v>0</v>
      </c>
    </row>
    <row r="830" spans="1:8" s="168" customFormat="1" ht="35.1" customHeight="1">
      <c r="A830" s="126" t="s">
        <v>435</v>
      </c>
      <c r="B830" s="27" t="s">
        <v>2992</v>
      </c>
      <c r="C830" s="44" t="s">
        <v>2949</v>
      </c>
      <c r="D830" s="42">
        <v>25</v>
      </c>
      <c r="E830" s="67">
        <v>8.92</v>
      </c>
      <c r="F830" s="68">
        <v>6.35</v>
      </c>
      <c r="G830" s="122"/>
      <c r="H830" s="68">
        <f>F830*G830</f>
        <v>0</v>
      </c>
    </row>
    <row r="831" spans="1:8" s="168" customFormat="1" ht="35.1" customHeight="1">
      <c r="A831" s="127" t="s">
        <v>3253</v>
      </c>
      <c r="B831" s="27" t="s">
        <v>3535</v>
      </c>
      <c r="C831" s="44" t="s">
        <v>2586</v>
      </c>
      <c r="D831" s="42">
        <v>6</v>
      </c>
      <c r="E831" s="67">
        <v>42.33</v>
      </c>
      <c r="F831" s="68">
        <v>30.15</v>
      </c>
      <c r="G831" s="122"/>
      <c r="H831" s="68">
        <f>F831*G831</f>
        <v>0</v>
      </c>
    </row>
    <row r="832" spans="1:8" s="168" customFormat="1" ht="35.1" customHeight="1">
      <c r="A832" s="127" t="s">
        <v>2414</v>
      </c>
      <c r="B832" s="27" t="s">
        <v>3535</v>
      </c>
      <c r="C832" s="44" t="s">
        <v>222</v>
      </c>
      <c r="D832" s="42">
        <v>6</v>
      </c>
      <c r="E832" s="67">
        <v>42.33</v>
      </c>
      <c r="F832" s="68">
        <v>30.15</v>
      </c>
      <c r="G832" s="122"/>
      <c r="H832" s="68">
        <f>F832*G832</f>
        <v>0</v>
      </c>
    </row>
    <row r="833" spans="1:8" s="168" customFormat="1" ht="35.1" customHeight="1">
      <c r="A833" s="126" t="s">
        <v>2191</v>
      </c>
      <c r="B833" s="27" t="s">
        <v>3535</v>
      </c>
      <c r="C833" s="44" t="s">
        <v>286</v>
      </c>
      <c r="D833" s="42">
        <v>6</v>
      </c>
      <c r="E833" s="67">
        <v>46.33</v>
      </c>
      <c r="F833" s="68">
        <v>33</v>
      </c>
      <c r="G833" s="122"/>
      <c r="H833" s="68">
        <f>F833*G833</f>
        <v>0</v>
      </c>
    </row>
    <row r="834" spans="1:8" s="168" customFormat="1" ht="35.1" customHeight="1">
      <c r="A834" s="131" t="s">
        <v>439</v>
      </c>
      <c r="B834" s="27" t="s">
        <v>3536</v>
      </c>
      <c r="C834" s="42" t="s">
        <v>341</v>
      </c>
      <c r="D834" s="172">
        <v>6</v>
      </c>
      <c r="E834" s="67">
        <v>61.99</v>
      </c>
      <c r="F834" s="68">
        <v>44.15</v>
      </c>
      <c r="G834" s="132"/>
      <c r="H834" s="68">
        <f>F834*G834</f>
        <v>0</v>
      </c>
    </row>
    <row r="835" spans="1:8" s="168" customFormat="1" ht="35.1" customHeight="1">
      <c r="A835" s="56" t="s">
        <v>3254</v>
      </c>
      <c r="B835" s="27" t="s">
        <v>3537</v>
      </c>
      <c r="C835" s="44" t="s">
        <v>284</v>
      </c>
      <c r="D835" s="42">
        <v>6</v>
      </c>
      <c r="E835" s="67">
        <v>42.54</v>
      </c>
      <c r="F835" s="68">
        <v>30.3</v>
      </c>
      <c r="G835" s="122"/>
      <c r="H835" s="68">
        <f>F835*G835</f>
        <v>0</v>
      </c>
    </row>
    <row r="836" spans="1:8" s="168" customFormat="1" ht="35.1" customHeight="1">
      <c r="A836" s="56" t="s">
        <v>3255</v>
      </c>
      <c r="B836" s="27" t="s">
        <v>3537</v>
      </c>
      <c r="C836" s="44" t="s">
        <v>287</v>
      </c>
      <c r="D836" s="42">
        <v>6</v>
      </c>
      <c r="E836" s="67">
        <v>42.82</v>
      </c>
      <c r="F836" s="68">
        <v>30.5</v>
      </c>
      <c r="G836" s="122"/>
      <c r="H836" s="68">
        <f>F836*G836</f>
        <v>0</v>
      </c>
    </row>
    <row r="837" spans="1:8" s="168" customFormat="1" ht="35.1" customHeight="1">
      <c r="A837" s="126" t="s">
        <v>440</v>
      </c>
      <c r="B837" s="26" t="s">
        <v>441</v>
      </c>
      <c r="C837" s="44" t="s">
        <v>386</v>
      </c>
      <c r="D837" s="42">
        <v>1</v>
      </c>
      <c r="E837" s="67">
        <v>35.94</v>
      </c>
      <c r="F837" s="68">
        <v>25.6</v>
      </c>
      <c r="G837" s="122"/>
      <c r="H837" s="68">
        <f>F837*G837</f>
        <v>0</v>
      </c>
    </row>
    <row r="838" spans="1:8" s="168" customFormat="1" ht="35.1" customHeight="1">
      <c r="A838" s="126" t="s">
        <v>1915</v>
      </c>
      <c r="B838" s="26" t="s">
        <v>2192</v>
      </c>
      <c r="C838" s="44" t="s">
        <v>386</v>
      </c>
      <c r="D838" s="42">
        <v>1</v>
      </c>
      <c r="E838" s="67">
        <v>44.93</v>
      </c>
      <c r="F838" s="68">
        <v>32</v>
      </c>
      <c r="G838" s="122"/>
      <c r="H838" s="68">
        <f>F838*G838</f>
        <v>0</v>
      </c>
    </row>
    <row r="839" spans="1:8" s="168" customFormat="1" ht="35.1" customHeight="1">
      <c r="A839" s="126" t="s">
        <v>1916</v>
      </c>
      <c r="B839" s="27" t="s">
        <v>1917</v>
      </c>
      <c r="C839" s="44" t="s">
        <v>386</v>
      </c>
      <c r="D839" s="42">
        <v>1</v>
      </c>
      <c r="E839" s="67">
        <v>41.98</v>
      </c>
      <c r="F839" s="68">
        <v>29.9</v>
      </c>
      <c r="G839" s="122"/>
      <c r="H839" s="68">
        <f>F839*G839</f>
        <v>0</v>
      </c>
    </row>
    <row r="840" spans="1:8" s="168" customFormat="1" ht="35.1" customHeight="1">
      <c r="A840" s="126" t="s">
        <v>442</v>
      </c>
      <c r="B840" s="27" t="s">
        <v>443</v>
      </c>
      <c r="C840" s="44" t="s">
        <v>386</v>
      </c>
      <c r="D840" s="42">
        <v>10</v>
      </c>
      <c r="E840" s="67">
        <v>39.17</v>
      </c>
      <c r="F840" s="68">
        <v>27.9</v>
      </c>
      <c r="G840" s="122"/>
      <c r="H840" s="68">
        <f>F840*G840</f>
        <v>0</v>
      </c>
    </row>
    <row r="841" spans="1:8" s="168" customFormat="1" ht="35.1" customHeight="1">
      <c r="A841" s="126" t="s">
        <v>444</v>
      </c>
      <c r="B841" s="27" t="s">
        <v>445</v>
      </c>
      <c r="C841" s="44" t="s">
        <v>386</v>
      </c>
      <c r="D841" s="42">
        <v>1</v>
      </c>
      <c r="E841" s="67">
        <v>51.81</v>
      </c>
      <c r="F841" s="68">
        <v>36.9</v>
      </c>
      <c r="G841" s="122"/>
      <c r="H841" s="68">
        <f>F841*G841</f>
        <v>0</v>
      </c>
    </row>
    <row r="842" spans="1:8" s="168" customFormat="1" ht="35.1" customHeight="1">
      <c r="A842" s="126" t="s">
        <v>446</v>
      </c>
      <c r="B842" s="27" t="s">
        <v>447</v>
      </c>
      <c r="C842" s="44" t="s">
        <v>386</v>
      </c>
      <c r="D842" s="42">
        <v>10</v>
      </c>
      <c r="E842" s="67">
        <v>24.57</v>
      </c>
      <c r="F842" s="68">
        <v>17.5</v>
      </c>
      <c r="G842" s="122"/>
      <c r="H842" s="68">
        <f>F842*G842</f>
        <v>0</v>
      </c>
    </row>
    <row r="843" spans="1:8" s="168" customFormat="1" ht="35.1" customHeight="1">
      <c r="A843" s="126" t="s">
        <v>448</v>
      </c>
      <c r="B843" s="27" t="s">
        <v>449</v>
      </c>
      <c r="C843" s="44" t="s">
        <v>386</v>
      </c>
      <c r="D843" s="42">
        <v>10</v>
      </c>
      <c r="E843" s="67">
        <v>21.76</v>
      </c>
      <c r="F843" s="68">
        <v>15.5</v>
      </c>
      <c r="G843" s="122"/>
      <c r="H843" s="68">
        <f>F843*G843</f>
        <v>0</v>
      </c>
    </row>
    <row r="844" spans="1:8" s="168" customFormat="1" ht="35.1" customHeight="1">
      <c r="A844" s="126" t="s">
        <v>450</v>
      </c>
      <c r="B844" s="27" t="s">
        <v>451</v>
      </c>
      <c r="C844" s="44" t="s">
        <v>386</v>
      </c>
      <c r="D844" s="42">
        <v>10</v>
      </c>
      <c r="E844" s="67">
        <v>20.5</v>
      </c>
      <c r="F844" s="68">
        <v>14.6</v>
      </c>
      <c r="G844" s="122"/>
      <c r="H844" s="68">
        <f>F844*G844</f>
        <v>0</v>
      </c>
    </row>
    <row r="845" spans="1:8" s="168" customFormat="1" ht="35.1" customHeight="1">
      <c r="A845" s="126" t="s">
        <v>452</v>
      </c>
      <c r="B845" s="27" t="s">
        <v>453</v>
      </c>
      <c r="C845" s="44" t="s">
        <v>386</v>
      </c>
      <c r="D845" s="42">
        <v>10</v>
      </c>
      <c r="E845" s="67">
        <v>45.21</v>
      </c>
      <c r="F845" s="68">
        <v>32.200000000000003</v>
      </c>
      <c r="G845" s="122"/>
      <c r="H845" s="68">
        <f>F845*G845</f>
        <v>0</v>
      </c>
    </row>
    <row r="846" spans="1:8" s="168" customFormat="1" ht="35.1" customHeight="1">
      <c r="A846" s="126" t="s">
        <v>454</v>
      </c>
      <c r="B846" s="27" t="s">
        <v>455</v>
      </c>
      <c r="C846" s="44" t="s">
        <v>386</v>
      </c>
      <c r="D846" s="42">
        <v>1</v>
      </c>
      <c r="E846" s="67">
        <v>24.26</v>
      </c>
      <c r="F846" s="68">
        <v>17.28</v>
      </c>
      <c r="G846" s="122"/>
      <c r="H846" s="68">
        <f>F846*G846</f>
        <v>0</v>
      </c>
    </row>
    <row r="847" spans="1:8" s="168" customFormat="1" ht="35.1" customHeight="1">
      <c r="A847" s="126" t="s">
        <v>1918</v>
      </c>
      <c r="B847" s="27" t="s">
        <v>2193</v>
      </c>
      <c r="C847" s="44" t="s">
        <v>386</v>
      </c>
      <c r="D847" s="42">
        <v>1</v>
      </c>
      <c r="E847" s="67">
        <v>33.53</v>
      </c>
      <c r="F847" s="68">
        <v>23.88</v>
      </c>
      <c r="G847" s="122"/>
      <c r="H847" s="68">
        <f>F847*G847</f>
        <v>0</v>
      </c>
    </row>
    <row r="848" spans="1:8" s="168" customFormat="1" ht="35.1" customHeight="1">
      <c r="A848" s="124" t="s">
        <v>2471</v>
      </c>
      <c r="B848" s="43" t="s">
        <v>2472</v>
      </c>
      <c r="C848" s="44" t="s">
        <v>386</v>
      </c>
      <c r="D848" s="42">
        <v>10</v>
      </c>
      <c r="E848" s="67">
        <v>29.91</v>
      </c>
      <c r="F848" s="68">
        <v>21.3</v>
      </c>
      <c r="G848" s="122"/>
      <c r="H848" s="68">
        <f>F848*G848</f>
        <v>0</v>
      </c>
    </row>
    <row r="849" spans="1:8" s="168" customFormat="1" ht="35.1" customHeight="1">
      <c r="A849" s="126" t="s">
        <v>1919</v>
      </c>
      <c r="B849" s="27" t="s">
        <v>1920</v>
      </c>
      <c r="C849" s="44" t="s">
        <v>386</v>
      </c>
      <c r="D849" s="42">
        <v>10</v>
      </c>
      <c r="E849" s="67">
        <v>29.91</v>
      </c>
      <c r="F849" s="68">
        <v>21.3</v>
      </c>
      <c r="G849" s="122"/>
      <c r="H849" s="68">
        <f>F849*G849</f>
        <v>0</v>
      </c>
    </row>
    <row r="850" spans="1:8" s="168" customFormat="1" ht="35.1" customHeight="1">
      <c r="A850" s="155" t="s">
        <v>456</v>
      </c>
      <c r="B850" s="48" t="s">
        <v>1723</v>
      </c>
      <c r="C850" s="44" t="s">
        <v>296</v>
      </c>
      <c r="D850" s="175">
        <v>50</v>
      </c>
      <c r="E850" s="67">
        <v>19.8</v>
      </c>
      <c r="F850" s="68">
        <v>14.1</v>
      </c>
      <c r="G850" s="129"/>
      <c r="H850" s="68">
        <f>F850*G850</f>
        <v>0</v>
      </c>
    </row>
    <row r="851" spans="1:8" s="168" customFormat="1" ht="35.1" customHeight="1">
      <c r="A851" s="155" t="s">
        <v>1921</v>
      </c>
      <c r="B851" s="47" t="s">
        <v>2391</v>
      </c>
      <c r="C851" s="44" t="s">
        <v>218</v>
      </c>
      <c r="D851" s="169">
        <v>100</v>
      </c>
      <c r="E851" s="67">
        <v>10.5</v>
      </c>
      <c r="F851" s="68">
        <v>7.48</v>
      </c>
      <c r="G851" s="129"/>
      <c r="H851" s="68">
        <f>F851*G851</f>
        <v>0</v>
      </c>
    </row>
    <row r="852" spans="1:8" s="168" customFormat="1" ht="35.1" customHeight="1">
      <c r="A852" s="155" t="s">
        <v>1922</v>
      </c>
      <c r="B852" s="47" t="s">
        <v>2194</v>
      </c>
      <c r="C852" s="44" t="s">
        <v>1911</v>
      </c>
      <c r="D852" s="169">
        <v>100</v>
      </c>
      <c r="E852" s="67">
        <v>9.07</v>
      </c>
      <c r="F852" s="68">
        <v>6.46</v>
      </c>
      <c r="G852" s="129"/>
      <c r="H852" s="68">
        <f>F852*G852</f>
        <v>0</v>
      </c>
    </row>
    <row r="853" spans="1:8" s="168" customFormat="1" ht="35.1" customHeight="1">
      <c r="A853" s="128" t="s">
        <v>1923</v>
      </c>
      <c r="B853" s="47" t="s">
        <v>1924</v>
      </c>
      <c r="C853" s="44" t="s">
        <v>374</v>
      </c>
      <c r="D853" s="169">
        <v>50</v>
      </c>
      <c r="E853" s="67">
        <v>21.48</v>
      </c>
      <c r="F853" s="68">
        <v>15.3</v>
      </c>
      <c r="G853" s="129"/>
      <c r="H853" s="68">
        <f>F853*G853</f>
        <v>0</v>
      </c>
    </row>
    <row r="854" spans="1:8" s="168" customFormat="1" ht="35.1" customHeight="1">
      <c r="A854" s="126" t="s">
        <v>2607</v>
      </c>
      <c r="B854" s="27" t="s">
        <v>3538</v>
      </c>
      <c r="C854" s="44" t="s">
        <v>222</v>
      </c>
      <c r="D854" s="42">
        <v>6</v>
      </c>
      <c r="E854" s="67">
        <v>42.82</v>
      </c>
      <c r="F854" s="68">
        <v>30.5</v>
      </c>
      <c r="G854" s="122"/>
      <c r="H854" s="68">
        <f>F854*G854</f>
        <v>0</v>
      </c>
    </row>
    <row r="855" spans="1:8" s="168" customFormat="1" ht="35.1" customHeight="1">
      <c r="A855" s="155" t="s">
        <v>1927</v>
      </c>
      <c r="B855" s="47" t="s">
        <v>1925</v>
      </c>
      <c r="C855" s="44" t="s">
        <v>1928</v>
      </c>
      <c r="D855" s="169">
        <v>6</v>
      </c>
      <c r="E855" s="67">
        <v>47.16</v>
      </c>
      <c r="F855" s="68">
        <v>33.590000000000003</v>
      </c>
      <c r="G855" s="129"/>
      <c r="H855" s="68">
        <f>F855*G855</f>
        <v>0</v>
      </c>
    </row>
    <row r="856" spans="1:8" s="168" customFormat="1" ht="35.1" customHeight="1">
      <c r="A856" s="126" t="s">
        <v>1610</v>
      </c>
      <c r="B856" s="27" t="s">
        <v>3539</v>
      </c>
      <c r="C856" s="44" t="s">
        <v>369</v>
      </c>
      <c r="D856" s="42">
        <v>6</v>
      </c>
      <c r="E856" s="67">
        <v>33.68</v>
      </c>
      <c r="F856" s="68">
        <v>23.99</v>
      </c>
      <c r="G856" s="122"/>
      <c r="H856" s="68">
        <f>F856*G856</f>
        <v>0</v>
      </c>
    </row>
    <row r="857" spans="1:8" s="168" customFormat="1" ht="35.1" customHeight="1">
      <c r="A857" s="155" t="s">
        <v>1926</v>
      </c>
      <c r="B857" s="47" t="s">
        <v>2196</v>
      </c>
      <c r="C857" s="44" t="s">
        <v>1911</v>
      </c>
      <c r="D857" s="169">
        <v>6</v>
      </c>
      <c r="E857" s="67">
        <v>40.01</v>
      </c>
      <c r="F857" s="68">
        <v>28.5</v>
      </c>
      <c r="G857" s="129"/>
      <c r="H857" s="68">
        <f>F857*G857</f>
        <v>0</v>
      </c>
    </row>
    <row r="858" spans="1:8" s="168" customFormat="1" ht="35.1" customHeight="1">
      <c r="A858" s="126" t="s">
        <v>470</v>
      </c>
      <c r="B858" s="27" t="s">
        <v>3540</v>
      </c>
      <c r="C858" s="44" t="s">
        <v>220</v>
      </c>
      <c r="D858" s="42">
        <v>6</v>
      </c>
      <c r="E858" s="67">
        <v>42.25</v>
      </c>
      <c r="F858" s="68">
        <v>30.09</v>
      </c>
      <c r="G858" s="122"/>
      <c r="H858" s="68">
        <f>F858*G858</f>
        <v>0</v>
      </c>
    </row>
    <row r="859" spans="1:8" s="168" customFormat="1" ht="35.1" customHeight="1">
      <c r="A859" s="126" t="s">
        <v>2579</v>
      </c>
      <c r="B859" s="27" t="s">
        <v>3540</v>
      </c>
      <c r="C859" s="44" t="s">
        <v>730</v>
      </c>
      <c r="D859" s="42">
        <v>6</v>
      </c>
      <c r="E859" s="67">
        <v>42.93</v>
      </c>
      <c r="F859" s="68">
        <v>30.58</v>
      </c>
      <c r="G859" s="122"/>
      <c r="H859" s="68">
        <f>F859*G859</f>
        <v>0</v>
      </c>
    </row>
    <row r="860" spans="1:8" s="168" customFormat="1" ht="35.1" customHeight="1">
      <c r="A860" s="127" t="s">
        <v>2358</v>
      </c>
      <c r="B860" s="27" t="s">
        <v>3540</v>
      </c>
      <c r="C860" s="44" t="s">
        <v>284</v>
      </c>
      <c r="D860" s="42">
        <v>6</v>
      </c>
      <c r="E860" s="67">
        <v>37.35</v>
      </c>
      <c r="F860" s="68">
        <v>26.6</v>
      </c>
      <c r="G860" s="122"/>
      <c r="H860" s="68">
        <f>F860*G860</f>
        <v>0</v>
      </c>
    </row>
    <row r="861" spans="1:8" s="168" customFormat="1" ht="35.1" customHeight="1">
      <c r="A861" s="126" t="s">
        <v>471</v>
      </c>
      <c r="B861" s="27" t="s">
        <v>3540</v>
      </c>
      <c r="C861" s="44" t="s">
        <v>222</v>
      </c>
      <c r="D861" s="42">
        <v>6</v>
      </c>
      <c r="E861" s="67">
        <v>41.25</v>
      </c>
      <c r="F861" s="68">
        <v>29.38</v>
      </c>
      <c r="G861" s="122"/>
      <c r="H861" s="68">
        <f>F861*G861</f>
        <v>0</v>
      </c>
    </row>
    <row r="862" spans="1:8" s="168" customFormat="1" ht="35.1" customHeight="1">
      <c r="A862" s="124" t="s">
        <v>1726</v>
      </c>
      <c r="B862" s="27" t="s">
        <v>3540</v>
      </c>
      <c r="C862" s="42" t="s">
        <v>341</v>
      </c>
      <c r="D862" s="42">
        <v>6</v>
      </c>
      <c r="E862" s="67">
        <v>42.82</v>
      </c>
      <c r="F862" s="68">
        <v>30.5</v>
      </c>
      <c r="G862" s="70"/>
      <c r="H862" s="68">
        <f>F862*G862</f>
        <v>0</v>
      </c>
    </row>
    <row r="863" spans="1:8" s="168" customFormat="1" ht="35.1" customHeight="1">
      <c r="A863" s="142" t="s">
        <v>3936</v>
      </c>
      <c r="B863" s="50" t="s">
        <v>3540</v>
      </c>
      <c r="C863" s="44" t="s">
        <v>246</v>
      </c>
      <c r="D863" s="42">
        <v>6</v>
      </c>
      <c r="E863" s="67">
        <v>53.19</v>
      </c>
      <c r="F863" s="68">
        <v>43.6</v>
      </c>
      <c r="G863" s="122"/>
      <c r="H863" s="68">
        <f>F863*G863</f>
        <v>0</v>
      </c>
    </row>
    <row r="864" spans="1:8" s="168" customFormat="1" ht="35.1" customHeight="1">
      <c r="A864" s="124" t="s">
        <v>1724</v>
      </c>
      <c r="B864" s="27" t="s">
        <v>3540</v>
      </c>
      <c r="C864" s="42" t="s">
        <v>294</v>
      </c>
      <c r="D864" s="42">
        <v>6</v>
      </c>
      <c r="E864" s="67">
        <v>46.05</v>
      </c>
      <c r="F864" s="68">
        <v>32.799999999999997</v>
      </c>
      <c r="G864" s="70"/>
      <c r="H864" s="68">
        <f>F864*G864</f>
        <v>0</v>
      </c>
    </row>
    <row r="865" spans="1:8" s="168" customFormat="1" ht="35.1" customHeight="1">
      <c r="A865" s="126" t="s">
        <v>472</v>
      </c>
      <c r="B865" s="27" t="s">
        <v>3540</v>
      </c>
      <c r="C865" s="44" t="s">
        <v>279</v>
      </c>
      <c r="D865" s="42">
        <v>6</v>
      </c>
      <c r="E865" s="67">
        <v>30.02</v>
      </c>
      <c r="F865" s="68">
        <v>21.38</v>
      </c>
      <c r="G865" s="122"/>
      <c r="H865" s="68">
        <f>F865*G865</f>
        <v>0</v>
      </c>
    </row>
    <row r="866" spans="1:8" s="168" customFormat="1" ht="35.1" customHeight="1">
      <c r="A866" s="124" t="s">
        <v>2197</v>
      </c>
      <c r="B866" s="27" t="s">
        <v>3540</v>
      </c>
      <c r="C866" s="44" t="s">
        <v>310</v>
      </c>
      <c r="D866" s="42">
        <v>6</v>
      </c>
      <c r="E866" s="67">
        <v>52.93</v>
      </c>
      <c r="F866" s="68">
        <v>37.700000000000003</v>
      </c>
      <c r="G866" s="122"/>
      <c r="H866" s="68">
        <f>F866*G866</f>
        <v>0</v>
      </c>
    </row>
    <row r="867" spans="1:8" s="168" customFormat="1" ht="35.1" customHeight="1">
      <c r="A867" s="126" t="s">
        <v>2195</v>
      </c>
      <c r="B867" s="27" t="s">
        <v>3540</v>
      </c>
      <c r="C867" s="44" t="s">
        <v>257</v>
      </c>
      <c r="D867" s="42">
        <v>6</v>
      </c>
      <c r="E867" s="67">
        <v>44.65</v>
      </c>
      <c r="F867" s="68">
        <v>31.8</v>
      </c>
      <c r="G867" s="122"/>
      <c r="H867" s="68">
        <f>F867*G867</f>
        <v>0</v>
      </c>
    </row>
    <row r="868" spans="1:8" s="168" customFormat="1" ht="35.1" customHeight="1">
      <c r="A868" s="124" t="s">
        <v>1725</v>
      </c>
      <c r="B868" s="27" t="s">
        <v>3540</v>
      </c>
      <c r="C868" s="170" t="s">
        <v>287</v>
      </c>
      <c r="D868" s="42">
        <v>6</v>
      </c>
      <c r="E868" s="67">
        <v>39.31</v>
      </c>
      <c r="F868" s="68">
        <v>28</v>
      </c>
      <c r="G868" s="70"/>
      <c r="H868" s="68">
        <f>F868*G868</f>
        <v>0</v>
      </c>
    </row>
    <row r="869" spans="1:8" s="168" customFormat="1" ht="35.1" customHeight="1">
      <c r="A869" s="127" t="s">
        <v>469</v>
      </c>
      <c r="B869" s="27" t="s">
        <v>3541</v>
      </c>
      <c r="C869" s="44" t="s">
        <v>2586</v>
      </c>
      <c r="D869" s="42">
        <v>6</v>
      </c>
      <c r="E869" s="67">
        <v>37.35</v>
      </c>
      <c r="F869" s="68">
        <v>26.6</v>
      </c>
      <c r="G869" s="122"/>
      <c r="H869" s="68">
        <f>F869*G869</f>
        <v>0</v>
      </c>
    </row>
    <row r="870" spans="1:8" s="168" customFormat="1" ht="35.1" customHeight="1">
      <c r="A870" s="127" t="s">
        <v>2643</v>
      </c>
      <c r="B870" s="27" t="s">
        <v>3541</v>
      </c>
      <c r="C870" s="44" t="s">
        <v>292</v>
      </c>
      <c r="D870" s="42">
        <v>6</v>
      </c>
      <c r="E870" s="67">
        <v>37.35</v>
      </c>
      <c r="F870" s="68">
        <v>26.6</v>
      </c>
      <c r="G870" s="122"/>
      <c r="H870" s="68">
        <f>F870*G870</f>
        <v>0</v>
      </c>
    </row>
    <row r="871" spans="1:8" s="168" customFormat="1" ht="35.1" customHeight="1">
      <c r="A871" s="126" t="s">
        <v>2638</v>
      </c>
      <c r="B871" s="27" t="s">
        <v>3542</v>
      </c>
      <c r="C871" s="44" t="s">
        <v>226</v>
      </c>
      <c r="D871" s="42">
        <v>6</v>
      </c>
      <c r="E871" s="67">
        <v>45.42</v>
      </c>
      <c r="F871" s="68">
        <v>32.35</v>
      </c>
      <c r="G871" s="122"/>
      <c r="H871" s="68">
        <f>F871*G871</f>
        <v>0</v>
      </c>
    </row>
    <row r="872" spans="1:8" s="168" customFormat="1" ht="35.1" customHeight="1">
      <c r="A872" s="126" t="s">
        <v>2639</v>
      </c>
      <c r="B872" s="27" t="s">
        <v>2640</v>
      </c>
      <c r="C872" s="44" t="s">
        <v>226</v>
      </c>
      <c r="D872" s="42">
        <v>6</v>
      </c>
      <c r="E872" s="67">
        <v>47.43</v>
      </c>
      <c r="F872" s="68">
        <v>33.78</v>
      </c>
      <c r="G872" s="122"/>
      <c r="H872" s="68">
        <f>F872*G872</f>
        <v>0</v>
      </c>
    </row>
    <row r="873" spans="1:8" s="168" customFormat="1" ht="35.1" customHeight="1">
      <c r="A873" s="128" t="s">
        <v>1929</v>
      </c>
      <c r="B873" s="47" t="s">
        <v>1930</v>
      </c>
      <c r="C873" s="44" t="s">
        <v>243</v>
      </c>
      <c r="D873" s="169">
        <v>6</v>
      </c>
      <c r="E873" s="67">
        <v>38.33</v>
      </c>
      <c r="F873" s="68">
        <v>27.3</v>
      </c>
      <c r="G873" s="129"/>
      <c r="H873" s="68">
        <f>F873*G873</f>
        <v>0</v>
      </c>
    </row>
    <row r="874" spans="1:8" s="168" customFormat="1" ht="35.1" customHeight="1">
      <c r="A874" s="155" t="s">
        <v>1931</v>
      </c>
      <c r="B874" s="47" t="s">
        <v>1932</v>
      </c>
      <c r="C874" s="44" t="s">
        <v>263</v>
      </c>
      <c r="D874" s="169">
        <v>6</v>
      </c>
      <c r="E874" s="67">
        <v>54.62</v>
      </c>
      <c r="F874" s="68">
        <v>38.9</v>
      </c>
      <c r="G874" s="129"/>
      <c r="H874" s="68">
        <f>F874*G874</f>
        <v>0</v>
      </c>
    </row>
    <row r="875" spans="1:8" s="168" customFormat="1" ht="35.1" customHeight="1">
      <c r="A875" s="142" t="s">
        <v>3937</v>
      </c>
      <c r="B875" s="50" t="s">
        <v>1728</v>
      </c>
      <c r="C875" s="44" t="s">
        <v>246</v>
      </c>
      <c r="D875" s="42">
        <v>12</v>
      </c>
      <c r="E875" s="67">
        <v>28.91</v>
      </c>
      <c r="F875" s="68">
        <v>23.7</v>
      </c>
      <c r="G875" s="122"/>
      <c r="H875" s="68">
        <f>F875*G875</f>
        <v>0</v>
      </c>
    </row>
    <row r="876" spans="1:8" s="168" customFormat="1" ht="35.1" customHeight="1">
      <c r="A876" s="157" t="s">
        <v>1727</v>
      </c>
      <c r="B876" s="43" t="s">
        <v>1728</v>
      </c>
      <c r="C876" s="44" t="s">
        <v>411</v>
      </c>
      <c r="D876" s="85"/>
      <c r="E876" s="67">
        <v>63.39</v>
      </c>
      <c r="F876" s="68">
        <v>45.15</v>
      </c>
      <c r="G876" s="129"/>
      <c r="H876" s="68">
        <f>F876*G876</f>
        <v>0</v>
      </c>
    </row>
    <row r="877" spans="1:8" s="168" customFormat="1" ht="35.1" customHeight="1">
      <c r="A877" s="142" t="s">
        <v>3993</v>
      </c>
      <c r="B877" s="50" t="s">
        <v>1728</v>
      </c>
      <c r="C877" s="44" t="s">
        <v>292</v>
      </c>
      <c r="D877" s="42">
        <v>12</v>
      </c>
      <c r="E877" s="67">
        <v>24.16</v>
      </c>
      <c r="F877" s="68">
        <v>19.8</v>
      </c>
      <c r="G877" s="122"/>
      <c r="H877" s="68">
        <f>F877*G877</f>
        <v>0</v>
      </c>
    </row>
    <row r="878" spans="1:8" s="168" customFormat="1" ht="35.1" customHeight="1">
      <c r="A878" s="142" t="s">
        <v>4003</v>
      </c>
      <c r="B878" s="50" t="s">
        <v>1728</v>
      </c>
      <c r="C878" s="44" t="s">
        <v>287</v>
      </c>
      <c r="D878" s="42">
        <v>12</v>
      </c>
      <c r="E878" s="67">
        <v>24.38</v>
      </c>
      <c r="F878" s="68">
        <v>19.98</v>
      </c>
      <c r="G878" s="122"/>
      <c r="H878" s="68">
        <f>F878*G878</f>
        <v>0</v>
      </c>
    </row>
    <row r="879" spans="1:8" s="168" customFormat="1" ht="35.1" customHeight="1">
      <c r="A879" s="155" t="s">
        <v>1934</v>
      </c>
      <c r="B879" s="47" t="s">
        <v>2392</v>
      </c>
      <c r="C879" s="44" t="s">
        <v>218</v>
      </c>
      <c r="D879" s="169">
        <v>12</v>
      </c>
      <c r="E879" s="67">
        <v>30.1</v>
      </c>
      <c r="F879" s="68">
        <v>21.44</v>
      </c>
      <c r="G879" s="129"/>
      <c r="H879" s="68">
        <f>F879*G879</f>
        <v>0</v>
      </c>
    </row>
    <row r="880" spans="1:8" s="168" customFormat="1" ht="35.1" customHeight="1">
      <c r="A880" s="155" t="s">
        <v>1933</v>
      </c>
      <c r="B880" s="47" t="s">
        <v>2198</v>
      </c>
      <c r="C880" s="44" t="s">
        <v>1911</v>
      </c>
      <c r="D880" s="169">
        <v>12</v>
      </c>
      <c r="E880" s="67">
        <v>29.76</v>
      </c>
      <c r="F880" s="68">
        <v>21.2</v>
      </c>
      <c r="G880" s="129"/>
      <c r="H880" s="68">
        <f>F880*G880</f>
        <v>0</v>
      </c>
    </row>
    <row r="881" spans="1:8" s="168" customFormat="1" ht="35.1" customHeight="1">
      <c r="A881" s="155" t="s">
        <v>1935</v>
      </c>
      <c r="B881" s="47" t="s">
        <v>1936</v>
      </c>
      <c r="C881" s="44" t="s">
        <v>989</v>
      </c>
      <c r="D881" s="169">
        <v>12</v>
      </c>
      <c r="E881" s="67">
        <v>29.6</v>
      </c>
      <c r="F881" s="68">
        <v>21.08</v>
      </c>
      <c r="G881" s="129"/>
      <c r="H881" s="68">
        <f>F881*G881</f>
        <v>0</v>
      </c>
    </row>
    <row r="882" spans="1:8" s="168" customFormat="1" ht="35.1" customHeight="1">
      <c r="A882" s="155" t="s">
        <v>1937</v>
      </c>
      <c r="B882" s="47" t="s">
        <v>1938</v>
      </c>
      <c r="C882" s="44" t="s">
        <v>243</v>
      </c>
      <c r="D882" s="169">
        <v>12</v>
      </c>
      <c r="E882" s="67">
        <v>23.73</v>
      </c>
      <c r="F882" s="68">
        <v>16.899999999999999</v>
      </c>
      <c r="G882" s="129"/>
      <c r="H882" s="68">
        <f>F882*G882</f>
        <v>0</v>
      </c>
    </row>
    <row r="883" spans="1:8" s="168" customFormat="1" ht="35.1" customHeight="1">
      <c r="A883" s="157" t="s">
        <v>2443</v>
      </c>
      <c r="B883" s="27" t="s">
        <v>2444</v>
      </c>
      <c r="C883" s="85" t="s">
        <v>252</v>
      </c>
      <c r="D883" s="85"/>
      <c r="E883" s="67">
        <v>32.01</v>
      </c>
      <c r="F883" s="68">
        <v>22.8</v>
      </c>
      <c r="G883" s="129"/>
      <c r="H883" s="68">
        <f>F883*G883</f>
        <v>0</v>
      </c>
    </row>
    <row r="884" spans="1:8" s="168" customFormat="1" ht="35.1" customHeight="1">
      <c r="A884" s="155" t="s">
        <v>1939</v>
      </c>
      <c r="B884" s="47" t="s">
        <v>1940</v>
      </c>
      <c r="C884" s="44" t="s">
        <v>217</v>
      </c>
      <c r="D884" s="169">
        <v>12</v>
      </c>
      <c r="E884" s="67">
        <v>32.28</v>
      </c>
      <c r="F884" s="68">
        <v>22.99</v>
      </c>
      <c r="G884" s="129"/>
      <c r="H884" s="68">
        <f>F884*G884</f>
        <v>0</v>
      </c>
    </row>
    <row r="885" spans="1:8" s="168" customFormat="1" ht="35.1" customHeight="1">
      <c r="A885" s="155" t="s">
        <v>1941</v>
      </c>
      <c r="B885" s="47" t="s">
        <v>1942</v>
      </c>
      <c r="C885" s="44" t="s">
        <v>1943</v>
      </c>
      <c r="D885" s="169">
        <v>12</v>
      </c>
      <c r="E885" s="67">
        <v>25.1</v>
      </c>
      <c r="F885" s="68">
        <v>17.88</v>
      </c>
      <c r="G885" s="129"/>
      <c r="H885" s="68">
        <f>F885*G885</f>
        <v>0</v>
      </c>
    </row>
    <row r="886" spans="1:8" s="168" customFormat="1" ht="35.1" customHeight="1">
      <c r="A886" s="155" t="s">
        <v>1944</v>
      </c>
      <c r="B886" s="47" t="s">
        <v>2393</v>
      </c>
      <c r="C886" s="44" t="s">
        <v>218</v>
      </c>
      <c r="D886" s="169">
        <v>100</v>
      </c>
      <c r="E886" s="67">
        <v>4.53</v>
      </c>
      <c r="F886" s="68">
        <v>3.23</v>
      </c>
      <c r="G886" s="129"/>
      <c r="H886" s="68">
        <f>F886*G886</f>
        <v>0</v>
      </c>
    </row>
    <row r="887" spans="1:8" s="168" customFormat="1" ht="35.1" customHeight="1">
      <c r="A887" s="128" t="s">
        <v>1945</v>
      </c>
      <c r="B887" s="47" t="s">
        <v>2394</v>
      </c>
      <c r="C887" s="44" t="s">
        <v>218</v>
      </c>
      <c r="D887" s="169">
        <v>20</v>
      </c>
      <c r="E887" s="67">
        <v>17.55</v>
      </c>
      <c r="F887" s="68">
        <v>12.5</v>
      </c>
      <c r="G887" s="129"/>
      <c r="H887" s="68">
        <f>F887*G887</f>
        <v>0</v>
      </c>
    </row>
    <row r="888" spans="1:8" s="168" customFormat="1" ht="35.1" customHeight="1">
      <c r="A888" s="128" t="s">
        <v>1946</v>
      </c>
      <c r="B888" s="47" t="s">
        <v>2395</v>
      </c>
      <c r="C888" s="44" t="s">
        <v>218</v>
      </c>
      <c r="D888" s="169">
        <v>20</v>
      </c>
      <c r="E888" s="67">
        <v>17.55</v>
      </c>
      <c r="F888" s="68">
        <v>12.5</v>
      </c>
      <c r="G888" s="129"/>
      <c r="H888" s="68">
        <f>F888*G888</f>
        <v>0</v>
      </c>
    </row>
    <row r="889" spans="1:8" s="168" customFormat="1" ht="35.1" customHeight="1">
      <c r="A889" s="128" t="s">
        <v>1947</v>
      </c>
      <c r="B889" s="47" t="s">
        <v>2396</v>
      </c>
      <c r="C889" s="44" t="s">
        <v>218</v>
      </c>
      <c r="D889" s="169">
        <v>20</v>
      </c>
      <c r="E889" s="67">
        <v>17.55</v>
      </c>
      <c r="F889" s="68">
        <v>12.5</v>
      </c>
      <c r="G889" s="129"/>
      <c r="H889" s="68">
        <f>F889*G889</f>
        <v>0</v>
      </c>
    </row>
    <row r="890" spans="1:8" s="168" customFormat="1" ht="35.1" customHeight="1">
      <c r="A890" s="127" t="s">
        <v>2993</v>
      </c>
      <c r="B890" s="27" t="s">
        <v>2994</v>
      </c>
      <c r="C890" s="44" t="s">
        <v>292</v>
      </c>
      <c r="D890" s="42">
        <v>1000</v>
      </c>
      <c r="E890" s="67">
        <v>2.3199999999999998</v>
      </c>
      <c r="F890" s="68">
        <v>1.65</v>
      </c>
      <c r="G890" s="122"/>
      <c r="H890" s="68">
        <f>F890*G890</f>
        <v>0</v>
      </c>
    </row>
    <row r="891" spans="1:8" s="168" customFormat="1" ht="35.1" customHeight="1">
      <c r="A891" s="126" t="s">
        <v>1948</v>
      </c>
      <c r="B891" s="27" t="s">
        <v>2995</v>
      </c>
      <c r="C891" s="44" t="s">
        <v>218</v>
      </c>
      <c r="D891" s="42">
        <v>20</v>
      </c>
      <c r="E891" s="67">
        <v>15.72</v>
      </c>
      <c r="F891" s="68">
        <v>11.2</v>
      </c>
      <c r="G891" s="122"/>
      <c r="H891" s="68">
        <f>F891*G891</f>
        <v>0</v>
      </c>
    </row>
    <row r="892" spans="1:8" s="168" customFormat="1" ht="35.1" customHeight="1">
      <c r="A892" s="126" t="s">
        <v>1949</v>
      </c>
      <c r="B892" s="27" t="s">
        <v>2996</v>
      </c>
      <c r="C892" s="44" t="s">
        <v>218</v>
      </c>
      <c r="D892" s="42">
        <v>20</v>
      </c>
      <c r="E892" s="67">
        <v>15.72</v>
      </c>
      <c r="F892" s="68">
        <v>11.2</v>
      </c>
      <c r="G892" s="122"/>
      <c r="H892" s="68">
        <f>F892*G892</f>
        <v>0</v>
      </c>
    </row>
    <row r="893" spans="1:8" s="168" customFormat="1" ht="35.1" customHeight="1">
      <c r="A893" s="126" t="s">
        <v>1950</v>
      </c>
      <c r="B893" s="27" t="s">
        <v>2997</v>
      </c>
      <c r="C893" s="44" t="s">
        <v>218</v>
      </c>
      <c r="D893" s="42">
        <v>20</v>
      </c>
      <c r="E893" s="67">
        <v>15.72</v>
      </c>
      <c r="F893" s="68">
        <v>11.2</v>
      </c>
      <c r="G893" s="122"/>
      <c r="H893" s="68">
        <f>F893*G893</f>
        <v>0</v>
      </c>
    </row>
    <row r="894" spans="1:8" s="168" customFormat="1" ht="35.1" customHeight="1">
      <c r="A894" s="127" t="s">
        <v>2291</v>
      </c>
      <c r="B894" s="27" t="s">
        <v>2712</v>
      </c>
      <c r="C894" s="44" t="s">
        <v>366</v>
      </c>
      <c r="D894" s="42">
        <v>20</v>
      </c>
      <c r="E894" s="67">
        <v>17.13</v>
      </c>
      <c r="F894" s="68">
        <v>12.2</v>
      </c>
      <c r="G894" s="122"/>
      <c r="H894" s="68">
        <f>F894*G894</f>
        <v>0</v>
      </c>
    </row>
    <row r="895" spans="1:8" s="168" customFormat="1" ht="35.1" customHeight="1">
      <c r="A895" s="127" t="s">
        <v>2292</v>
      </c>
      <c r="B895" s="27" t="s">
        <v>2713</v>
      </c>
      <c r="C895" s="44" t="s">
        <v>366</v>
      </c>
      <c r="D895" s="42">
        <v>20</v>
      </c>
      <c r="E895" s="67">
        <v>17.13</v>
      </c>
      <c r="F895" s="68">
        <v>12.2</v>
      </c>
      <c r="G895" s="122"/>
      <c r="H895" s="68">
        <f>F895*G895</f>
        <v>0</v>
      </c>
    </row>
    <row r="896" spans="1:8" s="168" customFormat="1" ht="35.1" customHeight="1">
      <c r="A896" s="127" t="s">
        <v>2290</v>
      </c>
      <c r="B896" s="27" t="s">
        <v>2714</v>
      </c>
      <c r="C896" s="44" t="s">
        <v>366</v>
      </c>
      <c r="D896" s="42">
        <v>20</v>
      </c>
      <c r="E896" s="67">
        <v>17.13</v>
      </c>
      <c r="F896" s="68">
        <v>12.2</v>
      </c>
      <c r="G896" s="122"/>
      <c r="H896" s="68">
        <f>F896*G896</f>
        <v>0</v>
      </c>
    </row>
    <row r="897" spans="1:8" s="168" customFormat="1" ht="35.1" customHeight="1">
      <c r="A897" s="155" t="s">
        <v>1951</v>
      </c>
      <c r="B897" s="47" t="s">
        <v>1729</v>
      </c>
      <c r="C897" s="44" t="s">
        <v>284</v>
      </c>
      <c r="D897" s="169">
        <v>500</v>
      </c>
      <c r="E897" s="67">
        <v>0.83</v>
      </c>
      <c r="F897" s="68">
        <v>0.59</v>
      </c>
      <c r="G897" s="129"/>
      <c r="H897" s="68">
        <f>F897*G897</f>
        <v>0</v>
      </c>
    </row>
    <row r="898" spans="1:8" s="168" customFormat="1" ht="35.1" customHeight="1">
      <c r="A898" s="157" t="s">
        <v>1730</v>
      </c>
      <c r="B898" s="43" t="s">
        <v>1729</v>
      </c>
      <c r="C898" s="44" t="s">
        <v>292</v>
      </c>
      <c r="D898" s="85"/>
      <c r="E898" s="67">
        <v>0.67</v>
      </c>
      <c r="F898" s="68">
        <v>0.48</v>
      </c>
      <c r="G898" s="129"/>
      <c r="H898" s="68">
        <f>F898*G898</f>
        <v>0</v>
      </c>
    </row>
    <row r="899" spans="1:8" s="168" customFormat="1" ht="35.1" customHeight="1">
      <c r="A899" s="130" t="s">
        <v>482</v>
      </c>
      <c r="B899" s="27" t="s">
        <v>2999</v>
      </c>
      <c r="C899" s="170" t="s">
        <v>279</v>
      </c>
      <c r="D899" s="170">
        <v>250</v>
      </c>
      <c r="E899" s="67">
        <v>2.1800000000000002</v>
      </c>
      <c r="F899" s="68">
        <v>1.55</v>
      </c>
      <c r="G899" s="70"/>
      <c r="H899" s="68">
        <f>F899*G899</f>
        <v>0</v>
      </c>
    </row>
    <row r="900" spans="1:8" s="168" customFormat="1" ht="35.1" customHeight="1">
      <c r="A900" s="127" t="s">
        <v>3256</v>
      </c>
      <c r="B900" s="27" t="s">
        <v>3543</v>
      </c>
      <c r="C900" s="44" t="s">
        <v>2586</v>
      </c>
      <c r="D900" s="42">
        <v>200</v>
      </c>
      <c r="E900" s="67">
        <v>1.95</v>
      </c>
      <c r="F900" s="68">
        <v>1.39</v>
      </c>
      <c r="G900" s="122"/>
      <c r="H900" s="68">
        <f>F900*G900</f>
        <v>0</v>
      </c>
    </row>
    <row r="901" spans="1:8" s="168" customFormat="1" ht="35.1" customHeight="1">
      <c r="A901" s="52" t="s">
        <v>579</v>
      </c>
      <c r="B901" s="27" t="s">
        <v>3543</v>
      </c>
      <c r="C901" s="44" t="s">
        <v>220</v>
      </c>
      <c r="D901" s="42">
        <v>250</v>
      </c>
      <c r="E901" s="67">
        <v>1.95</v>
      </c>
      <c r="F901" s="68">
        <v>1.39</v>
      </c>
      <c r="G901" s="122"/>
      <c r="H901" s="68">
        <f>F901*G901</f>
        <v>0</v>
      </c>
    </row>
    <row r="902" spans="1:8" s="168" customFormat="1" ht="35.1" customHeight="1">
      <c r="A902" s="131" t="s">
        <v>483</v>
      </c>
      <c r="B902" s="27" t="s">
        <v>3543</v>
      </c>
      <c r="C902" s="44" t="s">
        <v>222</v>
      </c>
      <c r="D902" s="172">
        <v>250</v>
      </c>
      <c r="E902" s="67">
        <v>2.08</v>
      </c>
      <c r="F902" s="68">
        <v>1.48</v>
      </c>
      <c r="G902" s="132"/>
      <c r="H902" s="68">
        <f>F902*G902</f>
        <v>0</v>
      </c>
    </row>
    <row r="903" spans="1:8" s="168" customFormat="1" ht="35.1" customHeight="1">
      <c r="A903" s="126" t="s">
        <v>484</v>
      </c>
      <c r="B903" s="27" t="s">
        <v>3543</v>
      </c>
      <c r="C903" s="44" t="s">
        <v>226</v>
      </c>
      <c r="D903" s="42">
        <v>250</v>
      </c>
      <c r="E903" s="67">
        <v>2.3199999999999998</v>
      </c>
      <c r="F903" s="68">
        <v>1.65</v>
      </c>
      <c r="G903" s="122"/>
      <c r="H903" s="68">
        <f>F903*G903</f>
        <v>0</v>
      </c>
    </row>
    <row r="904" spans="1:8" s="168" customFormat="1" ht="35.1" customHeight="1">
      <c r="A904" s="126" t="s">
        <v>485</v>
      </c>
      <c r="B904" s="27" t="s">
        <v>3000</v>
      </c>
      <c r="C904" s="44" t="s">
        <v>246</v>
      </c>
      <c r="D904" s="42">
        <v>250</v>
      </c>
      <c r="E904" s="67">
        <v>1.54</v>
      </c>
      <c r="F904" s="68">
        <v>1.1000000000000001</v>
      </c>
      <c r="G904" s="159"/>
      <c r="H904" s="68">
        <f>F904*G904</f>
        <v>0</v>
      </c>
    </row>
    <row r="905" spans="1:8" s="168" customFormat="1" ht="35.1" customHeight="1">
      <c r="A905" s="134" t="s">
        <v>487</v>
      </c>
      <c r="B905" s="27" t="s">
        <v>3001</v>
      </c>
      <c r="C905" s="44" t="s">
        <v>232</v>
      </c>
      <c r="D905" s="172">
        <v>150</v>
      </c>
      <c r="E905" s="67">
        <v>0.93</v>
      </c>
      <c r="F905" s="68">
        <v>0.66</v>
      </c>
      <c r="G905" s="132"/>
      <c r="H905" s="68">
        <f>F905*G905</f>
        <v>0</v>
      </c>
    </row>
    <row r="906" spans="1:8" s="168" customFormat="1" ht="35.1" customHeight="1">
      <c r="A906" s="123" t="s">
        <v>2415</v>
      </c>
      <c r="B906" s="27" t="s">
        <v>3544</v>
      </c>
      <c r="C906" s="44" t="s">
        <v>222</v>
      </c>
      <c r="D906" s="42">
        <v>10</v>
      </c>
      <c r="E906" s="67">
        <v>31.17</v>
      </c>
      <c r="F906" s="68">
        <v>22.2</v>
      </c>
      <c r="G906" s="122"/>
      <c r="H906" s="68">
        <f>F906*G906</f>
        <v>0</v>
      </c>
    </row>
    <row r="907" spans="1:8" s="168" customFormat="1" ht="35.1" customHeight="1">
      <c r="A907" s="52" t="s">
        <v>489</v>
      </c>
      <c r="B907" s="27" t="s">
        <v>3545</v>
      </c>
      <c r="C907" s="44" t="s">
        <v>226</v>
      </c>
      <c r="D907" s="42">
        <v>10</v>
      </c>
      <c r="E907" s="67">
        <v>47.72</v>
      </c>
      <c r="F907" s="68">
        <v>33.99</v>
      </c>
      <c r="G907" s="122"/>
      <c r="H907" s="68">
        <f>F907*G907</f>
        <v>0</v>
      </c>
    </row>
    <row r="908" spans="1:8" s="168" customFormat="1" ht="35.1" customHeight="1">
      <c r="A908" s="56" t="s">
        <v>3257</v>
      </c>
      <c r="B908" s="27" t="s">
        <v>3546</v>
      </c>
      <c r="C908" s="44" t="s">
        <v>287</v>
      </c>
      <c r="D908" s="42">
        <v>10</v>
      </c>
      <c r="E908" s="67">
        <v>30.05</v>
      </c>
      <c r="F908" s="68">
        <v>21.4</v>
      </c>
      <c r="G908" s="122"/>
      <c r="H908" s="68">
        <f>F908*G908</f>
        <v>0</v>
      </c>
    </row>
    <row r="909" spans="1:8" s="168" customFormat="1" ht="35.1" customHeight="1">
      <c r="A909" s="52" t="s">
        <v>1731</v>
      </c>
      <c r="B909" s="27" t="s">
        <v>3547</v>
      </c>
      <c r="C909" s="44" t="s">
        <v>286</v>
      </c>
      <c r="D909" s="42">
        <v>10</v>
      </c>
      <c r="E909" s="67">
        <v>32.01</v>
      </c>
      <c r="F909" s="68">
        <v>22.8</v>
      </c>
      <c r="G909" s="122"/>
      <c r="H909" s="68">
        <f>F909*G909</f>
        <v>0</v>
      </c>
    </row>
    <row r="910" spans="1:8" s="168" customFormat="1" ht="35.1" customHeight="1">
      <c r="A910" s="160" t="s">
        <v>1732</v>
      </c>
      <c r="B910" s="43" t="s">
        <v>1733</v>
      </c>
      <c r="C910" s="85" t="s">
        <v>730</v>
      </c>
      <c r="D910" s="85"/>
      <c r="E910" s="67">
        <v>27.1</v>
      </c>
      <c r="F910" s="68">
        <v>19.3</v>
      </c>
      <c r="G910" s="129"/>
      <c r="H910" s="68">
        <f>F910*G910</f>
        <v>0</v>
      </c>
    </row>
    <row r="911" spans="1:8" s="168" customFormat="1" ht="35.1" customHeight="1">
      <c r="A911" s="56" t="s">
        <v>2199</v>
      </c>
      <c r="B911" s="27" t="s">
        <v>3002</v>
      </c>
      <c r="C911" s="85" t="s">
        <v>222</v>
      </c>
      <c r="D911" s="42">
        <v>50</v>
      </c>
      <c r="E911" s="67">
        <v>4.63</v>
      </c>
      <c r="F911" s="68">
        <v>3.3</v>
      </c>
      <c r="G911" s="122"/>
      <c r="H911" s="68">
        <f>F911*G911</f>
        <v>0</v>
      </c>
    </row>
    <row r="912" spans="1:8" s="168" customFormat="1" ht="35.1" customHeight="1">
      <c r="A912" s="123" t="s">
        <v>1734</v>
      </c>
      <c r="B912" s="27" t="s">
        <v>3966</v>
      </c>
      <c r="C912" s="42" t="s">
        <v>279</v>
      </c>
      <c r="D912" s="42">
        <v>100</v>
      </c>
      <c r="E912" s="67">
        <v>3.93</v>
      </c>
      <c r="F912" s="68">
        <v>2.8</v>
      </c>
      <c r="G912" s="70"/>
      <c r="H912" s="68">
        <f>F912*G912</f>
        <v>0</v>
      </c>
    </row>
    <row r="913" spans="1:8" s="168" customFormat="1" ht="35.1" customHeight="1">
      <c r="A913" s="55" t="s">
        <v>1952</v>
      </c>
      <c r="B913" s="47" t="s">
        <v>2397</v>
      </c>
      <c r="C913" s="44" t="s">
        <v>218</v>
      </c>
      <c r="D913" s="169">
        <v>50</v>
      </c>
      <c r="E913" s="67">
        <v>3.43</v>
      </c>
      <c r="F913" s="68">
        <v>2.44</v>
      </c>
      <c r="G913" s="129"/>
      <c r="H913" s="68">
        <f>F913*G913</f>
        <v>0</v>
      </c>
    </row>
    <row r="914" spans="1:8" s="168" customFormat="1" ht="35.1" customHeight="1">
      <c r="A914" s="127" t="s">
        <v>3367</v>
      </c>
      <c r="B914" s="27" t="s">
        <v>3548</v>
      </c>
      <c r="C914" s="44" t="s">
        <v>341</v>
      </c>
      <c r="D914" s="42">
        <v>100</v>
      </c>
      <c r="E914" s="67">
        <v>3.16</v>
      </c>
      <c r="F914" s="68">
        <v>2.25</v>
      </c>
      <c r="G914" s="122"/>
      <c r="H914" s="68">
        <f>F914*G914</f>
        <v>0</v>
      </c>
    </row>
    <row r="915" spans="1:8" s="168" customFormat="1" ht="35.1" customHeight="1">
      <c r="A915" s="124" t="s">
        <v>2416</v>
      </c>
      <c r="B915" s="27" t="s">
        <v>3549</v>
      </c>
      <c r="C915" s="85" t="s">
        <v>222</v>
      </c>
      <c r="D915" s="42">
        <v>100</v>
      </c>
      <c r="E915" s="67">
        <v>5.34</v>
      </c>
      <c r="F915" s="68">
        <v>3.8</v>
      </c>
      <c r="G915" s="122"/>
      <c r="H915" s="68">
        <f>F915*G915</f>
        <v>0</v>
      </c>
    </row>
    <row r="916" spans="1:8" s="168" customFormat="1" ht="35.1" customHeight="1">
      <c r="A916" s="127" t="s">
        <v>3368</v>
      </c>
      <c r="B916" s="27" t="s">
        <v>3369</v>
      </c>
      <c r="C916" s="44" t="s">
        <v>490</v>
      </c>
      <c r="D916" s="42">
        <v>200</v>
      </c>
      <c r="E916" s="67">
        <v>1.94</v>
      </c>
      <c r="F916" s="68">
        <v>1.38</v>
      </c>
      <c r="G916" s="122"/>
      <c r="H916" s="68">
        <f>F916*G916</f>
        <v>0</v>
      </c>
    </row>
    <row r="917" spans="1:8" s="168" customFormat="1" ht="35.1" customHeight="1">
      <c r="A917" s="130" t="s">
        <v>492</v>
      </c>
      <c r="B917" s="27" t="s">
        <v>3955</v>
      </c>
      <c r="C917" s="170" t="s">
        <v>296</v>
      </c>
      <c r="D917" s="170">
        <v>20</v>
      </c>
      <c r="E917" s="67">
        <v>8.35</v>
      </c>
      <c r="F917" s="68">
        <v>5.95</v>
      </c>
      <c r="G917" s="70"/>
      <c r="H917" s="68">
        <f>F917*G917</f>
        <v>0</v>
      </c>
    </row>
    <row r="918" spans="1:8" s="168" customFormat="1" ht="35.1" customHeight="1">
      <c r="A918" s="130" t="s">
        <v>491</v>
      </c>
      <c r="B918" s="27" t="s">
        <v>3955</v>
      </c>
      <c r="C918" s="170" t="s">
        <v>300</v>
      </c>
      <c r="D918" s="170">
        <v>20</v>
      </c>
      <c r="E918" s="67">
        <v>8.85</v>
      </c>
      <c r="F918" s="68">
        <v>6.3</v>
      </c>
      <c r="G918" s="70"/>
      <c r="H918" s="68">
        <f>F918*G918</f>
        <v>0</v>
      </c>
    </row>
    <row r="919" spans="1:8" s="168" customFormat="1" ht="35.1" customHeight="1">
      <c r="A919" s="155" t="s">
        <v>496</v>
      </c>
      <c r="B919" s="48" t="s">
        <v>1735</v>
      </c>
      <c r="C919" s="44" t="s">
        <v>257</v>
      </c>
      <c r="D919" s="173">
        <v>40</v>
      </c>
      <c r="E919" s="67">
        <v>5.59</v>
      </c>
      <c r="F919" s="68">
        <v>3.98</v>
      </c>
      <c r="G919" s="129"/>
      <c r="H919" s="68">
        <f>F919*G919</f>
        <v>0</v>
      </c>
    </row>
    <row r="920" spans="1:8" s="168" customFormat="1" ht="35.1" customHeight="1">
      <c r="A920" s="142" t="s">
        <v>3974</v>
      </c>
      <c r="B920" s="50" t="s">
        <v>3975</v>
      </c>
      <c r="C920" s="44" t="s">
        <v>493</v>
      </c>
      <c r="D920" s="42">
        <v>400</v>
      </c>
      <c r="E920" s="67">
        <v>3.76</v>
      </c>
      <c r="F920" s="68">
        <v>3.08</v>
      </c>
      <c r="G920" s="122"/>
      <c r="H920" s="68">
        <f>F920*G920</f>
        <v>0</v>
      </c>
    </row>
    <row r="921" spans="1:8" s="168" customFormat="1" ht="35.1" customHeight="1">
      <c r="A921" s="142" t="s">
        <v>3976</v>
      </c>
      <c r="B921" s="50" t="s">
        <v>3977</v>
      </c>
      <c r="C921" s="44" t="s">
        <v>493</v>
      </c>
      <c r="D921" s="42">
        <v>400</v>
      </c>
      <c r="E921" s="67">
        <v>3.86</v>
      </c>
      <c r="F921" s="68">
        <v>3.16</v>
      </c>
      <c r="G921" s="122"/>
      <c r="H921" s="68">
        <f>F921*G921</f>
        <v>0</v>
      </c>
    </row>
    <row r="922" spans="1:8" s="168" customFormat="1" ht="35.1" customHeight="1">
      <c r="A922" s="142" t="s">
        <v>3978</v>
      </c>
      <c r="B922" s="50" t="s">
        <v>3979</v>
      </c>
      <c r="C922" s="44" t="s">
        <v>493</v>
      </c>
      <c r="D922" s="42">
        <v>400</v>
      </c>
      <c r="E922" s="67">
        <v>3.94</v>
      </c>
      <c r="F922" s="68">
        <v>3.23</v>
      </c>
      <c r="G922" s="122"/>
      <c r="H922" s="68">
        <f>F922*G922</f>
        <v>0</v>
      </c>
    </row>
    <row r="923" spans="1:8" s="168" customFormat="1" ht="35.1" customHeight="1">
      <c r="A923" s="142" t="s">
        <v>2417</v>
      </c>
      <c r="B923" s="50" t="s">
        <v>3980</v>
      </c>
      <c r="C923" s="44" t="s">
        <v>493</v>
      </c>
      <c r="D923" s="42">
        <v>400</v>
      </c>
      <c r="E923" s="67">
        <v>4</v>
      </c>
      <c r="F923" s="68">
        <v>3.28</v>
      </c>
      <c r="G923" s="122"/>
      <c r="H923" s="68">
        <f>F923*G923</f>
        <v>0</v>
      </c>
    </row>
    <row r="924" spans="1:8" s="168" customFormat="1" ht="35.1" customHeight="1">
      <c r="A924" s="142" t="s">
        <v>3958</v>
      </c>
      <c r="B924" s="50" t="s">
        <v>3550</v>
      </c>
      <c r="C924" s="44" t="s">
        <v>285</v>
      </c>
      <c r="D924" s="42">
        <v>400</v>
      </c>
      <c r="E924" s="67">
        <v>3.6</v>
      </c>
      <c r="F924" s="68">
        <v>2.95</v>
      </c>
      <c r="G924" s="122"/>
      <c r="H924" s="68">
        <f>F924*G924</f>
        <v>0</v>
      </c>
    </row>
    <row r="925" spans="1:8" s="168" customFormat="1" ht="35.1" customHeight="1">
      <c r="A925" s="127" t="s">
        <v>2370</v>
      </c>
      <c r="B925" s="27" t="s">
        <v>3550</v>
      </c>
      <c r="C925" s="44" t="s">
        <v>493</v>
      </c>
      <c r="D925" s="42">
        <v>40</v>
      </c>
      <c r="E925" s="67">
        <v>3.92</v>
      </c>
      <c r="F925" s="68">
        <v>2.79</v>
      </c>
      <c r="G925" s="122"/>
      <c r="H925" s="68">
        <f>F925*G925</f>
        <v>0</v>
      </c>
    </row>
    <row r="926" spans="1:8" s="168" customFormat="1" ht="35.1" customHeight="1">
      <c r="A926" s="130" t="s">
        <v>494</v>
      </c>
      <c r="B926" s="27" t="s">
        <v>3967</v>
      </c>
      <c r="C926" s="170" t="s">
        <v>279</v>
      </c>
      <c r="D926" s="170">
        <v>40</v>
      </c>
      <c r="E926" s="67">
        <v>3.82</v>
      </c>
      <c r="F926" s="68">
        <v>2.72</v>
      </c>
      <c r="G926" s="70"/>
      <c r="H926" s="68">
        <f>F926*G926</f>
        <v>0</v>
      </c>
    </row>
    <row r="927" spans="1:8" s="168" customFormat="1" ht="35.1" customHeight="1">
      <c r="A927" s="130" t="s">
        <v>495</v>
      </c>
      <c r="B927" s="27" t="s">
        <v>3551</v>
      </c>
      <c r="C927" s="170" t="s">
        <v>279</v>
      </c>
      <c r="D927" s="170">
        <v>40</v>
      </c>
      <c r="E927" s="67">
        <v>3.92</v>
      </c>
      <c r="F927" s="68">
        <v>2.79</v>
      </c>
      <c r="G927" s="70"/>
      <c r="H927" s="68">
        <f>F927*G927</f>
        <v>0</v>
      </c>
    </row>
    <row r="928" spans="1:8" s="168" customFormat="1" ht="35.1" customHeight="1">
      <c r="A928" s="127" t="s">
        <v>2371</v>
      </c>
      <c r="B928" s="27" t="s">
        <v>3551</v>
      </c>
      <c r="C928" s="44" t="s">
        <v>493</v>
      </c>
      <c r="D928" s="42">
        <v>40</v>
      </c>
      <c r="E928" s="67">
        <v>4.0599999999999996</v>
      </c>
      <c r="F928" s="68">
        <v>2.89</v>
      </c>
      <c r="G928" s="122"/>
      <c r="H928" s="68">
        <f>F928*G928</f>
        <v>0</v>
      </c>
    </row>
    <row r="929" spans="1:8" s="168" customFormat="1" ht="35.1" customHeight="1">
      <c r="A929" s="124" t="s">
        <v>2340</v>
      </c>
      <c r="B929" s="27" t="s">
        <v>3552</v>
      </c>
      <c r="C929" s="44" t="s">
        <v>1911</v>
      </c>
      <c r="D929" s="42"/>
      <c r="E929" s="67">
        <v>4.3899999999999997</v>
      </c>
      <c r="F929" s="68">
        <v>3.13</v>
      </c>
      <c r="G929" s="122"/>
      <c r="H929" s="68">
        <f>F929*G929</f>
        <v>0</v>
      </c>
    </row>
    <row r="930" spans="1:8" s="168" customFormat="1" ht="35.1" customHeight="1">
      <c r="A930" s="142" t="s">
        <v>3959</v>
      </c>
      <c r="B930" s="50" t="s">
        <v>3552</v>
      </c>
      <c r="C930" s="44" t="s">
        <v>285</v>
      </c>
      <c r="D930" s="42">
        <v>400</v>
      </c>
      <c r="E930" s="67">
        <v>3.65</v>
      </c>
      <c r="F930" s="68">
        <v>2.99</v>
      </c>
      <c r="G930" s="122"/>
      <c r="H930" s="68">
        <f>F930*G930</f>
        <v>0</v>
      </c>
    </row>
    <row r="931" spans="1:8" s="168" customFormat="1" ht="35.1" customHeight="1">
      <c r="A931" s="126" t="s">
        <v>1736</v>
      </c>
      <c r="B931" s="27" t="s">
        <v>3553</v>
      </c>
      <c r="C931" s="44" t="s">
        <v>493</v>
      </c>
      <c r="D931" s="42">
        <v>40</v>
      </c>
      <c r="E931" s="67">
        <v>4.0599999999999996</v>
      </c>
      <c r="F931" s="68">
        <v>2.89</v>
      </c>
      <c r="G931" s="122"/>
      <c r="H931" s="68">
        <f>F931*G931</f>
        <v>0</v>
      </c>
    </row>
    <row r="932" spans="1:8" s="168" customFormat="1" ht="35.1" customHeight="1">
      <c r="A932" s="127" t="s">
        <v>1737</v>
      </c>
      <c r="B932" s="27" t="s">
        <v>3554</v>
      </c>
      <c r="C932" s="44" t="s">
        <v>493</v>
      </c>
      <c r="D932" s="42">
        <v>40</v>
      </c>
      <c r="E932" s="67">
        <v>4.3</v>
      </c>
      <c r="F932" s="68">
        <v>3.06</v>
      </c>
      <c r="G932" s="122"/>
      <c r="H932" s="68">
        <f>F932*G932</f>
        <v>0</v>
      </c>
    </row>
    <row r="933" spans="1:8" s="168" customFormat="1" ht="35.1" customHeight="1">
      <c r="A933" s="127" t="s">
        <v>2372</v>
      </c>
      <c r="B933" s="27" t="s">
        <v>3555</v>
      </c>
      <c r="C933" s="44" t="s">
        <v>493</v>
      </c>
      <c r="D933" s="42">
        <v>40</v>
      </c>
      <c r="E933" s="67">
        <v>4.37</v>
      </c>
      <c r="F933" s="68">
        <v>3.11</v>
      </c>
      <c r="G933" s="122"/>
      <c r="H933" s="68">
        <f>F933*G933</f>
        <v>0</v>
      </c>
    </row>
    <row r="934" spans="1:8" s="168" customFormat="1" ht="35.1" customHeight="1">
      <c r="A934" s="124" t="s">
        <v>2369</v>
      </c>
      <c r="B934" s="27" t="s">
        <v>3556</v>
      </c>
      <c r="C934" s="44" t="s">
        <v>493</v>
      </c>
      <c r="D934" s="42">
        <v>40</v>
      </c>
      <c r="E934" s="67">
        <v>4.83</v>
      </c>
      <c r="F934" s="68">
        <v>3.44</v>
      </c>
      <c r="G934" s="122"/>
      <c r="H934" s="68">
        <f>F934*G934</f>
        <v>0</v>
      </c>
    </row>
    <row r="935" spans="1:8" s="168" customFormat="1" ht="35.1" customHeight="1">
      <c r="A935" s="126" t="s">
        <v>1953</v>
      </c>
      <c r="B935" s="27" t="s">
        <v>3887</v>
      </c>
      <c r="C935" s="44" t="s">
        <v>1911</v>
      </c>
      <c r="D935" s="42">
        <v>40</v>
      </c>
      <c r="E935" s="67">
        <v>3.8</v>
      </c>
      <c r="F935" s="68">
        <v>2.71</v>
      </c>
      <c r="G935" s="122"/>
      <c r="H935" s="68">
        <f>F935*G935</f>
        <v>0</v>
      </c>
    </row>
    <row r="936" spans="1:8" s="168" customFormat="1" ht="35.1" customHeight="1">
      <c r="A936" s="155" t="s">
        <v>1954</v>
      </c>
      <c r="B936" s="47" t="s">
        <v>1955</v>
      </c>
      <c r="C936" s="44" t="s">
        <v>255</v>
      </c>
      <c r="D936" s="169">
        <v>154</v>
      </c>
      <c r="E936" s="67">
        <v>5.97</v>
      </c>
      <c r="F936" s="68">
        <v>4.25</v>
      </c>
      <c r="G936" s="129"/>
      <c r="H936" s="68">
        <f>F936*G936</f>
        <v>0</v>
      </c>
    </row>
    <row r="937" spans="1:8" s="168" customFormat="1" ht="35.1" customHeight="1">
      <c r="A937" s="157" t="s">
        <v>2445</v>
      </c>
      <c r="B937" s="27" t="s">
        <v>2446</v>
      </c>
      <c r="C937" s="85" t="s">
        <v>252</v>
      </c>
      <c r="D937" s="85"/>
      <c r="E937" s="67">
        <v>6.46</v>
      </c>
      <c r="F937" s="68">
        <v>4.5999999999999996</v>
      </c>
      <c r="G937" s="129"/>
      <c r="H937" s="68">
        <f>F937*G937</f>
        <v>0</v>
      </c>
    </row>
    <row r="938" spans="1:8" s="168" customFormat="1" ht="35.1" customHeight="1">
      <c r="A938" s="128" t="s">
        <v>1956</v>
      </c>
      <c r="B938" s="47" t="s">
        <v>1957</v>
      </c>
      <c r="C938" s="44" t="s">
        <v>343</v>
      </c>
      <c r="D938" s="169">
        <v>103</v>
      </c>
      <c r="E938" s="67">
        <v>6.46</v>
      </c>
      <c r="F938" s="68">
        <v>4.5999999999999996</v>
      </c>
      <c r="G938" s="129"/>
      <c r="H938" s="68">
        <f>F938*G938</f>
        <v>0</v>
      </c>
    </row>
    <row r="939" spans="1:8" s="168" customFormat="1" ht="35.1" customHeight="1">
      <c r="A939" s="127" t="s">
        <v>3003</v>
      </c>
      <c r="B939" s="27" t="s">
        <v>2563</v>
      </c>
      <c r="C939" s="44" t="s">
        <v>490</v>
      </c>
      <c r="D939" s="42">
        <v>100</v>
      </c>
      <c r="E939" s="67">
        <v>4.04</v>
      </c>
      <c r="F939" s="68">
        <v>2.88</v>
      </c>
      <c r="G939" s="122"/>
      <c r="H939" s="68">
        <f>F939*G939</f>
        <v>0</v>
      </c>
    </row>
    <row r="940" spans="1:8" s="168" customFormat="1" ht="35.1" customHeight="1">
      <c r="A940" s="126" t="s">
        <v>2562</v>
      </c>
      <c r="B940" s="27" t="s">
        <v>3557</v>
      </c>
      <c r="C940" s="44" t="s">
        <v>490</v>
      </c>
      <c r="D940" s="42"/>
      <c r="E940" s="67">
        <v>7.72</v>
      </c>
      <c r="F940" s="68">
        <v>5.5</v>
      </c>
      <c r="G940" s="122"/>
      <c r="H940" s="68">
        <f>F940*G940</f>
        <v>0</v>
      </c>
    </row>
    <row r="941" spans="1:8" s="168" customFormat="1" ht="35.1" customHeight="1">
      <c r="A941" s="127" t="s">
        <v>3004</v>
      </c>
      <c r="B941" s="27" t="s">
        <v>2565</v>
      </c>
      <c r="C941" s="44" t="s">
        <v>490</v>
      </c>
      <c r="D941" s="42">
        <v>100</v>
      </c>
      <c r="E941" s="67">
        <v>4.04</v>
      </c>
      <c r="F941" s="68">
        <v>2.88</v>
      </c>
      <c r="G941" s="122"/>
      <c r="H941" s="68">
        <f>F941*G941</f>
        <v>0</v>
      </c>
    </row>
    <row r="942" spans="1:8" s="168" customFormat="1" ht="35.1" customHeight="1">
      <c r="A942" s="126" t="s">
        <v>2564</v>
      </c>
      <c r="B942" s="27" t="s">
        <v>3558</v>
      </c>
      <c r="C942" s="44" t="s">
        <v>490</v>
      </c>
      <c r="D942" s="42"/>
      <c r="E942" s="67">
        <v>7.72</v>
      </c>
      <c r="F942" s="68">
        <v>5.5</v>
      </c>
      <c r="G942" s="122"/>
      <c r="H942" s="68">
        <f>F942*G942</f>
        <v>0</v>
      </c>
    </row>
    <row r="943" spans="1:8" s="168" customFormat="1" ht="35.1" customHeight="1">
      <c r="A943" s="155" t="s">
        <v>497</v>
      </c>
      <c r="B943" s="48" t="s">
        <v>1738</v>
      </c>
      <c r="C943" s="44" t="s">
        <v>498</v>
      </c>
      <c r="D943" s="171">
        <v>56</v>
      </c>
      <c r="E943" s="67">
        <v>7.57</v>
      </c>
      <c r="F943" s="68">
        <v>5.39</v>
      </c>
      <c r="G943" s="129"/>
      <c r="H943" s="68">
        <f>F943*G943</f>
        <v>0</v>
      </c>
    </row>
    <row r="944" spans="1:8" s="168" customFormat="1" ht="35.1" customHeight="1">
      <c r="A944" s="128" t="s">
        <v>499</v>
      </c>
      <c r="B944" s="49" t="s">
        <v>500</v>
      </c>
      <c r="C944" s="44" t="s">
        <v>490</v>
      </c>
      <c r="D944" s="171">
        <v>101</v>
      </c>
      <c r="E944" s="67">
        <v>7.44</v>
      </c>
      <c r="F944" s="68">
        <v>5.3</v>
      </c>
      <c r="G944" s="129"/>
      <c r="H944" s="68">
        <f>F944*G944</f>
        <v>0</v>
      </c>
    </row>
    <row r="945" spans="1:8" s="168" customFormat="1" ht="35.1" customHeight="1">
      <c r="A945" s="157" t="s">
        <v>1739</v>
      </c>
      <c r="B945" s="43" t="s">
        <v>1740</v>
      </c>
      <c r="C945" s="44" t="s">
        <v>490</v>
      </c>
      <c r="D945" s="85"/>
      <c r="E945" s="67">
        <v>6.99</v>
      </c>
      <c r="F945" s="68">
        <v>4.9800000000000004</v>
      </c>
      <c r="G945" s="129"/>
      <c r="H945" s="68">
        <f>F945*G945</f>
        <v>0</v>
      </c>
    </row>
    <row r="946" spans="1:8" s="168" customFormat="1" ht="35.1" customHeight="1">
      <c r="A946" s="130" t="s">
        <v>501</v>
      </c>
      <c r="B946" s="27" t="s">
        <v>3005</v>
      </c>
      <c r="C946" s="44" t="s">
        <v>490</v>
      </c>
      <c r="D946" s="170">
        <v>100</v>
      </c>
      <c r="E946" s="67">
        <v>5.12</v>
      </c>
      <c r="F946" s="68">
        <v>3.65</v>
      </c>
      <c r="G946" s="70"/>
      <c r="H946" s="68">
        <f>F946*G946</f>
        <v>0</v>
      </c>
    </row>
    <row r="947" spans="1:8" s="168" customFormat="1" ht="35.1" customHeight="1">
      <c r="A947" s="128" t="s">
        <v>502</v>
      </c>
      <c r="B947" s="47" t="s">
        <v>1741</v>
      </c>
      <c r="C947" s="44" t="s">
        <v>277</v>
      </c>
      <c r="D947" s="171">
        <v>30</v>
      </c>
      <c r="E947" s="67">
        <v>13.45</v>
      </c>
      <c r="F947" s="68">
        <v>9.58</v>
      </c>
      <c r="G947" s="129"/>
      <c r="H947" s="68">
        <f>F947*G947</f>
        <v>0</v>
      </c>
    </row>
    <row r="948" spans="1:8" s="168" customFormat="1" ht="35.1" customHeight="1">
      <c r="A948" s="155" t="s">
        <v>1960</v>
      </c>
      <c r="B948" s="47" t="s">
        <v>1741</v>
      </c>
      <c r="C948" s="44" t="s">
        <v>1961</v>
      </c>
      <c r="D948" s="169">
        <v>20</v>
      </c>
      <c r="E948" s="67">
        <v>6.46</v>
      </c>
      <c r="F948" s="68">
        <v>4.5999999999999996</v>
      </c>
      <c r="G948" s="129"/>
      <c r="H948" s="68">
        <f>F948*G948</f>
        <v>0</v>
      </c>
    </row>
    <row r="949" spans="1:8" s="168" customFormat="1" ht="35.1" customHeight="1">
      <c r="A949" s="128" t="s">
        <v>1958</v>
      </c>
      <c r="B949" s="47" t="s">
        <v>1959</v>
      </c>
      <c r="C949" s="44" t="s">
        <v>252</v>
      </c>
      <c r="D949" s="169">
        <v>30</v>
      </c>
      <c r="E949" s="67">
        <v>15.43</v>
      </c>
      <c r="F949" s="68">
        <v>10.99</v>
      </c>
      <c r="G949" s="129"/>
      <c r="H949" s="68">
        <f>F949*G949</f>
        <v>0</v>
      </c>
    </row>
    <row r="950" spans="1:8" s="168" customFormat="1" ht="35.1" customHeight="1">
      <c r="A950" s="130" t="s">
        <v>506</v>
      </c>
      <c r="B950" s="27" t="s">
        <v>3559</v>
      </c>
      <c r="C950" s="170" t="s">
        <v>224</v>
      </c>
      <c r="D950" s="170">
        <v>30</v>
      </c>
      <c r="E950" s="67">
        <v>17.72</v>
      </c>
      <c r="F950" s="68">
        <v>12.62</v>
      </c>
      <c r="G950" s="70"/>
      <c r="H950" s="68">
        <f>F950*G950</f>
        <v>0</v>
      </c>
    </row>
    <row r="951" spans="1:8" s="168" customFormat="1" ht="35.1" customHeight="1">
      <c r="A951" s="126" t="s">
        <v>505</v>
      </c>
      <c r="B951" s="27" t="s">
        <v>3559</v>
      </c>
      <c r="C951" s="44" t="s">
        <v>269</v>
      </c>
      <c r="D951" s="42">
        <v>30</v>
      </c>
      <c r="E951" s="67">
        <v>6.25</v>
      </c>
      <c r="F951" s="68">
        <v>4.45</v>
      </c>
      <c r="G951" s="122"/>
      <c r="H951" s="68">
        <f>F951*G951</f>
        <v>0</v>
      </c>
    </row>
    <row r="952" spans="1:8" s="168" customFormat="1" ht="35.1" customHeight="1">
      <c r="A952" s="126" t="s">
        <v>510</v>
      </c>
      <c r="B952" s="27" t="s">
        <v>3559</v>
      </c>
      <c r="C952" s="44" t="s">
        <v>511</v>
      </c>
      <c r="D952" s="42">
        <v>30</v>
      </c>
      <c r="E952" s="67">
        <v>6.15</v>
      </c>
      <c r="F952" s="68">
        <v>4.38</v>
      </c>
      <c r="G952" s="122"/>
      <c r="H952" s="68">
        <f>F952*G952</f>
        <v>0</v>
      </c>
    </row>
    <row r="953" spans="1:8" s="168" customFormat="1" ht="35.1" customHeight="1">
      <c r="A953" s="127" t="s">
        <v>2436</v>
      </c>
      <c r="B953" s="27" t="s">
        <v>3560</v>
      </c>
      <c r="C953" s="44" t="s">
        <v>306</v>
      </c>
      <c r="D953" s="42">
        <v>30</v>
      </c>
      <c r="E953" s="67">
        <v>8.58</v>
      </c>
      <c r="F953" s="68">
        <v>6.11</v>
      </c>
      <c r="G953" s="122"/>
      <c r="H953" s="68">
        <f>F953*G953</f>
        <v>0</v>
      </c>
    </row>
    <row r="954" spans="1:8" s="168" customFormat="1" ht="35.1" customHeight="1">
      <c r="A954" s="126" t="s">
        <v>509</v>
      </c>
      <c r="B954" s="27" t="s">
        <v>3560</v>
      </c>
      <c r="C954" s="44" t="s">
        <v>230</v>
      </c>
      <c r="D954" s="42">
        <v>25</v>
      </c>
      <c r="E954" s="67">
        <v>15.14</v>
      </c>
      <c r="F954" s="68">
        <v>10.78</v>
      </c>
      <c r="G954" s="122"/>
      <c r="H954" s="68">
        <f>F954*G954</f>
        <v>0</v>
      </c>
    </row>
    <row r="955" spans="1:8" s="168" customFormat="1" ht="35.1" customHeight="1">
      <c r="A955" s="127" t="s">
        <v>1742</v>
      </c>
      <c r="B955" s="27" t="s">
        <v>3561</v>
      </c>
      <c r="C955" s="44" t="s">
        <v>3006</v>
      </c>
      <c r="D955" s="42">
        <v>30</v>
      </c>
      <c r="E955" s="67">
        <v>8.68</v>
      </c>
      <c r="F955" s="68">
        <v>6.18</v>
      </c>
      <c r="G955" s="122"/>
      <c r="H955" s="68">
        <f>F955*G955</f>
        <v>0</v>
      </c>
    </row>
    <row r="956" spans="1:8" s="168" customFormat="1" ht="35.1" customHeight="1">
      <c r="A956" s="126" t="s">
        <v>507</v>
      </c>
      <c r="B956" s="27" t="s">
        <v>3562</v>
      </c>
      <c r="C956" s="42" t="s">
        <v>341</v>
      </c>
      <c r="D956" s="42">
        <v>30</v>
      </c>
      <c r="E956" s="67">
        <v>11.72</v>
      </c>
      <c r="F956" s="68">
        <v>8.35</v>
      </c>
      <c r="G956" s="122"/>
      <c r="H956" s="68">
        <f>F956*G956</f>
        <v>0</v>
      </c>
    </row>
    <row r="957" spans="1:8" s="168" customFormat="1" ht="35.1" customHeight="1">
      <c r="A957" s="131" t="s">
        <v>508</v>
      </c>
      <c r="B957" s="27" t="s">
        <v>3562</v>
      </c>
      <c r="C957" s="44" t="s">
        <v>226</v>
      </c>
      <c r="D957" s="172">
        <v>30</v>
      </c>
      <c r="E957" s="67">
        <v>12.41</v>
      </c>
      <c r="F957" s="68">
        <v>8.84</v>
      </c>
      <c r="G957" s="132"/>
      <c r="H957" s="68">
        <f>F957*G957</f>
        <v>0</v>
      </c>
    </row>
    <row r="958" spans="1:8" s="168" customFormat="1" ht="35.1" customHeight="1">
      <c r="A958" s="127" t="s">
        <v>1611</v>
      </c>
      <c r="B958" s="27" t="s">
        <v>3562</v>
      </c>
      <c r="C958" s="44" t="s">
        <v>243</v>
      </c>
      <c r="D958" s="42">
        <v>30</v>
      </c>
      <c r="E958" s="67">
        <v>9.9700000000000006</v>
      </c>
      <c r="F958" s="68">
        <v>7.1</v>
      </c>
      <c r="G958" s="122"/>
      <c r="H958" s="68">
        <f>F958*G958</f>
        <v>0</v>
      </c>
    </row>
    <row r="959" spans="1:8" s="168" customFormat="1" ht="35.1" customHeight="1">
      <c r="A959" s="126" t="s">
        <v>504</v>
      </c>
      <c r="B959" s="27" t="s">
        <v>3562</v>
      </c>
      <c r="C959" s="44" t="s">
        <v>252</v>
      </c>
      <c r="D959" s="42">
        <v>30</v>
      </c>
      <c r="E959" s="67">
        <v>14.03</v>
      </c>
      <c r="F959" s="68">
        <v>9.99</v>
      </c>
      <c r="G959" s="122"/>
      <c r="H959" s="68">
        <f>F959*G959</f>
        <v>0</v>
      </c>
    </row>
    <row r="960" spans="1:8" s="168" customFormat="1" ht="35.1" customHeight="1">
      <c r="A960" s="124" t="s">
        <v>1743</v>
      </c>
      <c r="B960" s="27" t="s">
        <v>3562</v>
      </c>
      <c r="C960" s="44" t="s">
        <v>1682</v>
      </c>
      <c r="D960" s="42">
        <v>30</v>
      </c>
      <c r="E960" s="67">
        <v>12.55</v>
      </c>
      <c r="F960" s="68">
        <v>8.94</v>
      </c>
      <c r="G960" s="70"/>
      <c r="H960" s="68">
        <f>F960*G960</f>
        <v>0</v>
      </c>
    </row>
    <row r="961" spans="1:8" s="168" customFormat="1" ht="35.1" customHeight="1">
      <c r="A961" s="127" t="s">
        <v>3007</v>
      </c>
      <c r="B961" s="27" t="s">
        <v>3563</v>
      </c>
      <c r="C961" s="44" t="s">
        <v>2977</v>
      </c>
      <c r="D961" s="42">
        <v>30</v>
      </c>
      <c r="E961" s="67">
        <v>11.93</v>
      </c>
      <c r="F961" s="68">
        <v>8.5</v>
      </c>
      <c r="G961" s="122"/>
      <c r="H961" s="68">
        <f>F961*G961</f>
        <v>0</v>
      </c>
    </row>
    <row r="962" spans="1:8" s="168" customFormat="1" ht="35.1" customHeight="1">
      <c r="A962" s="155" t="s">
        <v>1963</v>
      </c>
      <c r="B962" s="47" t="s">
        <v>2200</v>
      </c>
      <c r="C962" s="44" t="s">
        <v>1911</v>
      </c>
      <c r="D962" s="169">
        <v>20</v>
      </c>
      <c r="E962" s="67">
        <v>10.46</v>
      </c>
      <c r="F962" s="68">
        <v>7.45</v>
      </c>
      <c r="G962" s="129"/>
      <c r="H962" s="68">
        <f>F962*G962</f>
        <v>0</v>
      </c>
    </row>
    <row r="963" spans="1:8" s="168" customFormat="1" ht="35.1" customHeight="1">
      <c r="A963" s="155" t="s">
        <v>1964</v>
      </c>
      <c r="B963" s="47" t="s">
        <v>2201</v>
      </c>
      <c r="C963" s="44" t="s">
        <v>220</v>
      </c>
      <c r="D963" s="169">
        <v>20</v>
      </c>
      <c r="E963" s="67">
        <v>12.89</v>
      </c>
      <c r="F963" s="68">
        <v>9.18</v>
      </c>
      <c r="G963" s="129"/>
      <c r="H963" s="68">
        <f>F963*G963</f>
        <v>0</v>
      </c>
    </row>
    <row r="964" spans="1:8" s="168" customFormat="1" ht="35.1" customHeight="1">
      <c r="A964" s="126" t="s">
        <v>1962</v>
      </c>
      <c r="B964" s="27" t="s">
        <v>3008</v>
      </c>
      <c r="C964" s="44" t="s">
        <v>296</v>
      </c>
      <c r="D964" s="42">
        <v>30</v>
      </c>
      <c r="E964" s="67">
        <v>35.659999999999997</v>
      </c>
      <c r="F964" s="68">
        <v>25.4</v>
      </c>
      <c r="G964" s="122"/>
      <c r="H964" s="68">
        <f>F964*G964</f>
        <v>0</v>
      </c>
    </row>
    <row r="965" spans="1:8" s="168" customFormat="1" ht="35.1" customHeight="1">
      <c r="A965" s="126" t="s">
        <v>503</v>
      </c>
      <c r="B965" s="27" t="s">
        <v>3009</v>
      </c>
      <c r="C965" s="44" t="s">
        <v>300</v>
      </c>
      <c r="D965" s="42">
        <v>30</v>
      </c>
      <c r="E965" s="67">
        <v>40.01</v>
      </c>
      <c r="F965" s="68">
        <v>28.5</v>
      </c>
      <c r="G965" s="122"/>
      <c r="H965" s="68">
        <f>F965*G965</f>
        <v>0</v>
      </c>
    </row>
    <row r="966" spans="1:8" s="168" customFormat="1" ht="35.1" customHeight="1">
      <c r="A966" s="130" t="s">
        <v>512</v>
      </c>
      <c r="B966" s="27" t="s">
        <v>3564</v>
      </c>
      <c r="C966" s="170" t="s">
        <v>220</v>
      </c>
      <c r="D966" s="170">
        <v>50</v>
      </c>
      <c r="E966" s="67">
        <v>5.6</v>
      </c>
      <c r="F966" s="68">
        <v>3.99</v>
      </c>
      <c r="G966" s="70"/>
      <c r="H966" s="68">
        <f>F966*G966</f>
        <v>0</v>
      </c>
    </row>
    <row r="967" spans="1:8" s="168" customFormat="1" ht="35.1" customHeight="1">
      <c r="A967" s="161" t="s">
        <v>1965</v>
      </c>
      <c r="B967" s="152" t="s">
        <v>1744</v>
      </c>
      <c r="C967" s="85" t="s">
        <v>1682</v>
      </c>
      <c r="D967" s="85"/>
      <c r="E967" s="67">
        <v>27.94</v>
      </c>
      <c r="F967" s="68">
        <v>19.899999999999999</v>
      </c>
      <c r="G967" s="129"/>
      <c r="H967" s="68">
        <f>F967*G967</f>
        <v>0</v>
      </c>
    </row>
    <row r="968" spans="1:8" s="168" customFormat="1" ht="35.1" customHeight="1">
      <c r="A968" s="157" t="s">
        <v>1745</v>
      </c>
      <c r="B968" s="43" t="s">
        <v>1746</v>
      </c>
      <c r="C968" s="85" t="s">
        <v>490</v>
      </c>
      <c r="D968" s="85"/>
      <c r="E968" s="67">
        <v>11.44</v>
      </c>
      <c r="F968" s="68">
        <v>8.15</v>
      </c>
      <c r="G968" s="129"/>
      <c r="H968" s="68">
        <f>F968*G968</f>
        <v>0</v>
      </c>
    </row>
    <row r="969" spans="1:8" s="168" customFormat="1" ht="35.1" customHeight="1">
      <c r="A969" s="127" t="s">
        <v>2341</v>
      </c>
      <c r="B969" s="27" t="s">
        <v>3565</v>
      </c>
      <c r="C969" s="44" t="s">
        <v>1911</v>
      </c>
      <c r="D969" s="42">
        <v>20</v>
      </c>
      <c r="E969" s="67">
        <v>19.38</v>
      </c>
      <c r="F969" s="68">
        <v>13.8</v>
      </c>
      <c r="G969" s="122"/>
      <c r="H969" s="68">
        <f>F969*G969</f>
        <v>0</v>
      </c>
    </row>
    <row r="970" spans="1:8" s="168" customFormat="1" ht="35.1" customHeight="1">
      <c r="A970" s="126" t="s">
        <v>2202</v>
      </c>
      <c r="B970" s="27" t="s">
        <v>3566</v>
      </c>
      <c r="C970" s="44" t="s">
        <v>1911</v>
      </c>
      <c r="D970" s="42">
        <v>20</v>
      </c>
      <c r="E970" s="67">
        <v>19.920000000000002</v>
      </c>
      <c r="F970" s="68">
        <v>14.19</v>
      </c>
      <c r="G970" s="122"/>
      <c r="H970" s="68">
        <f>F970*G970</f>
        <v>0</v>
      </c>
    </row>
    <row r="971" spans="1:8" s="168" customFormat="1" ht="35.1" customHeight="1">
      <c r="A971" s="127" t="s">
        <v>2469</v>
      </c>
      <c r="B971" s="27" t="s">
        <v>3567</v>
      </c>
      <c r="C971" s="44" t="s">
        <v>246</v>
      </c>
      <c r="D971" s="42">
        <v>20</v>
      </c>
      <c r="E971" s="67">
        <v>30.05</v>
      </c>
      <c r="F971" s="68">
        <v>21.4</v>
      </c>
      <c r="G971" s="122"/>
      <c r="H971" s="68">
        <f>F971*G971</f>
        <v>0</v>
      </c>
    </row>
    <row r="972" spans="1:8" s="168" customFormat="1" ht="35.1" customHeight="1">
      <c r="A972" s="126" t="s">
        <v>2204</v>
      </c>
      <c r="B972" s="27" t="s">
        <v>3567</v>
      </c>
      <c r="C972" s="44" t="s">
        <v>226</v>
      </c>
      <c r="D972" s="42">
        <v>20</v>
      </c>
      <c r="E972" s="67">
        <v>23.03</v>
      </c>
      <c r="F972" s="68">
        <v>16.399999999999999</v>
      </c>
      <c r="G972" s="122"/>
      <c r="H972" s="68">
        <f>F972*G972</f>
        <v>0</v>
      </c>
    </row>
    <row r="973" spans="1:8" s="168" customFormat="1" ht="35.1" customHeight="1">
      <c r="A973" s="127" t="s">
        <v>3010</v>
      </c>
      <c r="B973" s="27" t="s">
        <v>3567</v>
      </c>
      <c r="C973" s="44" t="s">
        <v>2582</v>
      </c>
      <c r="D973" s="42">
        <v>20</v>
      </c>
      <c r="E973" s="67">
        <v>26.51</v>
      </c>
      <c r="F973" s="68">
        <v>18.88</v>
      </c>
      <c r="G973" s="122"/>
      <c r="H973" s="68">
        <f>F973*G973</f>
        <v>0</v>
      </c>
    </row>
    <row r="974" spans="1:8" s="168" customFormat="1" ht="35.1" customHeight="1">
      <c r="A974" s="127" t="s">
        <v>2373</v>
      </c>
      <c r="B974" s="27" t="s">
        <v>3567</v>
      </c>
      <c r="C974" s="44" t="s">
        <v>310</v>
      </c>
      <c r="D974" s="42">
        <v>20</v>
      </c>
      <c r="E974" s="67">
        <v>30.05</v>
      </c>
      <c r="F974" s="68">
        <v>21.4</v>
      </c>
      <c r="G974" s="122"/>
      <c r="H974" s="68">
        <f>F974*G974</f>
        <v>0</v>
      </c>
    </row>
    <row r="975" spans="1:8" s="168" customFormat="1" ht="35.1" customHeight="1">
      <c r="A975" s="131" t="s">
        <v>513</v>
      </c>
      <c r="B975" s="27" t="s">
        <v>3567</v>
      </c>
      <c r="C975" s="44" t="s">
        <v>514</v>
      </c>
      <c r="D975" s="172">
        <v>20</v>
      </c>
      <c r="E975" s="67">
        <v>19.09</v>
      </c>
      <c r="F975" s="68">
        <v>13.6</v>
      </c>
      <c r="G975" s="132"/>
      <c r="H975" s="68">
        <f>F975*G975</f>
        <v>0</v>
      </c>
    </row>
    <row r="976" spans="1:8" s="168" customFormat="1" ht="35.1" customHeight="1">
      <c r="A976" s="126" t="s">
        <v>2205</v>
      </c>
      <c r="B976" s="27" t="s">
        <v>3567</v>
      </c>
      <c r="C976" s="44" t="s">
        <v>230</v>
      </c>
      <c r="D976" s="42">
        <v>20</v>
      </c>
      <c r="E976" s="67">
        <v>20.64</v>
      </c>
      <c r="F976" s="68">
        <v>14.7</v>
      </c>
      <c r="G976" s="122"/>
      <c r="H976" s="68">
        <f>F976*G976</f>
        <v>0</v>
      </c>
    </row>
    <row r="977" spans="1:8" s="168" customFormat="1" ht="35.1" customHeight="1">
      <c r="A977" s="127" t="s">
        <v>2509</v>
      </c>
      <c r="B977" s="27" t="s">
        <v>3567</v>
      </c>
      <c r="C977" s="44" t="s">
        <v>276</v>
      </c>
      <c r="D977" s="42">
        <v>20</v>
      </c>
      <c r="E977" s="67">
        <v>19.64</v>
      </c>
      <c r="F977" s="68">
        <v>13.99</v>
      </c>
      <c r="G977" s="122"/>
      <c r="H977" s="68">
        <f>F977*G977</f>
        <v>0</v>
      </c>
    </row>
    <row r="978" spans="1:8" s="168" customFormat="1" ht="35.1" customHeight="1">
      <c r="A978" s="127" t="s">
        <v>3011</v>
      </c>
      <c r="B978" s="27" t="s">
        <v>3568</v>
      </c>
      <c r="C978" s="44" t="s">
        <v>423</v>
      </c>
      <c r="D978" s="42">
        <v>20</v>
      </c>
      <c r="E978" s="67">
        <v>17.97</v>
      </c>
      <c r="F978" s="68">
        <v>12.8</v>
      </c>
      <c r="G978" s="122"/>
      <c r="H978" s="68">
        <f>F978*G978</f>
        <v>0</v>
      </c>
    </row>
    <row r="979" spans="1:8" s="168" customFormat="1" ht="35.1" customHeight="1">
      <c r="A979" s="127" t="s">
        <v>2206</v>
      </c>
      <c r="B979" s="27" t="s">
        <v>3569</v>
      </c>
      <c r="C979" s="44" t="s">
        <v>2207</v>
      </c>
      <c r="D979" s="42">
        <v>12</v>
      </c>
      <c r="E979" s="67">
        <v>28.85</v>
      </c>
      <c r="F979" s="68">
        <v>20.55</v>
      </c>
      <c r="G979" s="122"/>
      <c r="H979" s="68">
        <f>F979*G979</f>
        <v>0</v>
      </c>
    </row>
    <row r="980" spans="1:8" s="168" customFormat="1" ht="35.1" customHeight="1">
      <c r="A980" s="126" t="s">
        <v>2203</v>
      </c>
      <c r="B980" s="27" t="s">
        <v>3570</v>
      </c>
      <c r="C980" s="44" t="s">
        <v>222</v>
      </c>
      <c r="D980" s="42">
        <v>40</v>
      </c>
      <c r="E980" s="67">
        <v>10.56</v>
      </c>
      <c r="F980" s="68">
        <v>7.52</v>
      </c>
      <c r="G980" s="122"/>
      <c r="H980" s="68">
        <f>F980*G980</f>
        <v>0</v>
      </c>
    </row>
    <row r="981" spans="1:8" s="168" customFormat="1" ht="35.1" customHeight="1">
      <c r="A981" s="124" t="s">
        <v>2208</v>
      </c>
      <c r="B981" s="27" t="s">
        <v>3571</v>
      </c>
      <c r="C981" s="44" t="s">
        <v>343</v>
      </c>
      <c r="D981" s="42">
        <v>12</v>
      </c>
      <c r="E981" s="67">
        <v>29.62</v>
      </c>
      <c r="F981" s="68">
        <v>21.1</v>
      </c>
      <c r="G981" s="122"/>
      <c r="H981" s="68">
        <f>F981*G981</f>
        <v>0</v>
      </c>
    </row>
    <row r="982" spans="1:8" s="168" customFormat="1" ht="35.1" customHeight="1">
      <c r="A982" s="127" t="s">
        <v>2418</v>
      </c>
      <c r="B982" s="27" t="s">
        <v>3012</v>
      </c>
      <c r="C982" s="85" t="s">
        <v>222</v>
      </c>
      <c r="D982" s="42">
        <v>20</v>
      </c>
      <c r="E982" s="67">
        <v>19.23</v>
      </c>
      <c r="F982" s="68">
        <v>13.7</v>
      </c>
      <c r="G982" s="122"/>
      <c r="H982" s="68">
        <f>F982*G982</f>
        <v>0</v>
      </c>
    </row>
    <row r="983" spans="1:8" s="168" customFormat="1" ht="35.1" customHeight="1">
      <c r="A983" s="126" t="s">
        <v>2624</v>
      </c>
      <c r="B983" s="27" t="s">
        <v>3572</v>
      </c>
      <c r="C983" s="44" t="s">
        <v>2625</v>
      </c>
      <c r="D983" s="42">
        <v>8</v>
      </c>
      <c r="E983" s="67">
        <v>42.82</v>
      </c>
      <c r="F983" s="68">
        <v>30.5</v>
      </c>
      <c r="G983" s="122"/>
      <c r="H983" s="68">
        <f>F983*G983</f>
        <v>0</v>
      </c>
    </row>
    <row r="984" spans="1:8" s="168" customFormat="1" ht="35.1" customHeight="1">
      <c r="A984" s="126" t="s">
        <v>1612</v>
      </c>
      <c r="B984" s="27" t="s">
        <v>3572</v>
      </c>
      <c r="C984" s="44" t="s">
        <v>252</v>
      </c>
      <c r="D984" s="42">
        <v>12</v>
      </c>
      <c r="E984" s="67">
        <v>37.28</v>
      </c>
      <c r="F984" s="68">
        <v>26.55</v>
      </c>
      <c r="G984" s="122"/>
      <c r="H984" s="68">
        <f>F984*G984</f>
        <v>0</v>
      </c>
    </row>
    <row r="985" spans="1:8" s="168" customFormat="1" ht="35.1" customHeight="1">
      <c r="A985" s="127" t="s">
        <v>2327</v>
      </c>
      <c r="B985" s="27" t="s">
        <v>3573</v>
      </c>
      <c r="C985" s="44" t="s">
        <v>730</v>
      </c>
      <c r="D985" s="42">
        <v>100</v>
      </c>
      <c r="E985" s="67">
        <v>3.06</v>
      </c>
      <c r="F985" s="68">
        <v>2.1800000000000002</v>
      </c>
      <c r="G985" s="122"/>
      <c r="H985" s="68">
        <f>F985*G985</f>
        <v>0</v>
      </c>
    </row>
    <row r="986" spans="1:8" s="168" customFormat="1" ht="35.1" customHeight="1">
      <c r="A986" s="127" t="s">
        <v>2359</v>
      </c>
      <c r="B986" s="27" t="s">
        <v>3573</v>
      </c>
      <c r="C986" s="44" t="s">
        <v>284</v>
      </c>
      <c r="D986" s="42">
        <v>100</v>
      </c>
      <c r="E986" s="67">
        <v>3.06</v>
      </c>
      <c r="F986" s="68">
        <v>2.1800000000000002</v>
      </c>
      <c r="G986" s="122"/>
      <c r="H986" s="68">
        <f>F986*G986</f>
        <v>0</v>
      </c>
    </row>
    <row r="987" spans="1:8" s="168" customFormat="1" ht="35.1" customHeight="1">
      <c r="A987" s="126" t="s">
        <v>1747</v>
      </c>
      <c r="B987" s="27" t="s">
        <v>3573</v>
      </c>
      <c r="C987" s="44" t="s">
        <v>366</v>
      </c>
      <c r="D987" s="42">
        <v>100</v>
      </c>
      <c r="E987" s="67">
        <v>3.06</v>
      </c>
      <c r="F987" s="68">
        <v>2.1800000000000002</v>
      </c>
      <c r="G987" s="122"/>
      <c r="H987" s="68">
        <f>F987*G987</f>
        <v>0</v>
      </c>
    </row>
    <row r="988" spans="1:8" s="168" customFormat="1" ht="35.1" customHeight="1">
      <c r="A988" s="127" t="s">
        <v>2447</v>
      </c>
      <c r="B988" s="27" t="s">
        <v>3573</v>
      </c>
      <c r="C988" s="44" t="s">
        <v>252</v>
      </c>
      <c r="D988" s="42">
        <v>100</v>
      </c>
      <c r="E988" s="67">
        <v>3.06</v>
      </c>
      <c r="F988" s="68">
        <v>2.1800000000000002</v>
      </c>
      <c r="G988" s="122"/>
      <c r="H988" s="68">
        <f>F988*G988</f>
        <v>0</v>
      </c>
    </row>
    <row r="989" spans="1:8" s="168" customFormat="1" ht="35.1" customHeight="1">
      <c r="A989" s="126" t="s">
        <v>1966</v>
      </c>
      <c r="B989" s="27" t="s">
        <v>3013</v>
      </c>
      <c r="C989" s="44" t="s">
        <v>226</v>
      </c>
      <c r="D989" s="42">
        <v>100</v>
      </c>
      <c r="E989" s="67">
        <v>10.08</v>
      </c>
      <c r="F989" s="68">
        <v>7.18</v>
      </c>
      <c r="G989" s="122"/>
      <c r="H989" s="68">
        <f>F989*G989</f>
        <v>0</v>
      </c>
    </row>
    <row r="990" spans="1:8" s="168" customFormat="1" ht="35.1" customHeight="1">
      <c r="A990" s="131" t="s">
        <v>515</v>
      </c>
      <c r="B990" s="27" t="s">
        <v>3014</v>
      </c>
      <c r="C990" s="44" t="s">
        <v>226</v>
      </c>
      <c r="D990" s="172">
        <v>100</v>
      </c>
      <c r="E990" s="67">
        <v>10.08</v>
      </c>
      <c r="F990" s="68">
        <v>7.18</v>
      </c>
      <c r="G990" s="132"/>
      <c r="H990" s="68">
        <f>F990*G990</f>
        <v>0</v>
      </c>
    </row>
    <row r="991" spans="1:8" s="168" customFormat="1" ht="35.1" customHeight="1">
      <c r="A991" s="126" t="s">
        <v>1748</v>
      </c>
      <c r="B991" s="27" t="s">
        <v>3574</v>
      </c>
      <c r="C991" s="44" t="s">
        <v>1911</v>
      </c>
      <c r="D991" s="42">
        <v>100</v>
      </c>
      <c r="E991" s="67">
        <v>3.06</v>
      </c>
      <c r="F991" s="68">
        <v>2.1800000000000002</v>
      </c>
      <c r="G991" s="122"/>
      <c r="H991" s="68">
        <f>F991*G991</f>
        <v>0</v>
      </c>
    </row>
    <row r="992" spans="1:8" s="168" customFormat="1" ht="35.1" customHeight="1">
      <c r="A992" s="127" t="s">
        <v>2498</v>
      </c>
      <c r="B992" s="27" t="s">
        <v>3575</v>
      </c>
      <c r="C992" s="44" t="s">
        <v>287</v>
      </c>
      <c r="D992" s="42">
        <v>100</v>
      </c>
      <c r="E992" s="67">
        <v>3.16</v>
      </c>
      <c r="F992" s="68">
        <v>2.25</v>
      </c>
      <c r="G992" s="122"/>
      <c r="H992" s="68">
        <f>F992*G992</f>
        <v>0</v>
      </c>
    </row>
    <row r="993" spans="1:8" s="168" customFormat="1" ht="35.1" customHeight="1">
      <c r="A993" s="126" t="s">
        <v>1967</v>
      </c>
      <c r="B993" s="27" t="s">
        <v>3576</v>
      </c>
      <c r="C993" s="44" t="s">
        <v>1899</v>
      </c>
      <c r="D993" s="42">
        <v>100</v>
      </c>
      <c r="E993" s="67">
        <v>9.81</v>
      </c>
      <c r="F993" s="68">
        <v>6.99</v>
      </c>
      <c r="G993" s="122"/>
      <c r="H993" s="68">
        <f>F993*G993</f>
        <v>0</v>
      </c>
    </row>
    <row r="994" spans="1:8" s="168" customFormat="1" ht="35.1" customHeight="1">
      <c r="A994" s="128" t="s">
        <v>1968</v>
      </c>
      <c r="B994" s="47" t="s">
        <v>1969</v>
      </c>
      <c r="C994" s="44" t="s">
        <v>1899</v>
      </c>
      <c r="D994" s="169">
        <v>100</v>
      </c>
      <c r="E994" s="67">
        <v>11.36</v>
      </c>
      <c r="F994" s="68">
        <v>8.09</v>
      </c>
      <c r="G994" s="129"/>
      <c r="H994" s="68">
        <f>F994*G994</f>
        <v>0</v>
      </c>
    </row>
    <row r="995" spans="1:8" s="168" customFormat="1" ht="35.1" customHeight="1">
      <c r="A995" s="126" t="s">
        <v>516</v>
      </c>
      <c r="B995" s="27" t="s">
        <v>3577</v>
      </c>
      <c r="C995" s="44" t="s">
        <v>279</v>
      </c>
      <c r="D995" s="42"/>
      <c r="E995" s="67">
        <v>5.46</v>
      </c>
      <c r="F995" s="68">
        <v>3.89</v>
      </c>
      <c r="G995" s="122"/>
      <c r="H995" s="68">
        <f>F995*G995</f>
        <v>0</v>
      </c>
    </row>
    <row r="996" spans="1:8" s="168" customFormat="1" ht="35.1" customHeight="1">
      <c r="A996" s="126" t="s">
        <v>519</v>
      </c>
      <c r="B996" s="27" t="s">
        <v>3578</v>
      </c>
      <c r="C996" s="44" t="s">
        <v>341</v>
      </c>
      <c r="D996" s="42"/>
      <c r="E996" s="67">
        <v>5.76</v>
      </c>
      <c r="F996" s="68">
        <v>4.0999999999999996</v>
      </c>
      <c r="G996" s="122"/>
      <c r="H996" s="68">
        <f>F996*G996</f>
        <v>0</v>
      </c>
    </row>
    <row r="997" spans="1:8" s="168" customFormat="1" ht="35.1" customHeight="1">
      <c r="A997" s="126" t="s">
        <v>517</v>
      </c>
      <c r="B997" s="27" t="s">
        <v>3579</v>
      </c>
      <c r="C997" s="44" t="s">
        <v>226</v>
      </c>
      <c r="D997" s="42"/>
      <c r="E997" s="67">
        <v>5.6</v>
      </c>
      <c r="F997" s="68">
        <v>3.99</v>
      </c>
      <c r="G997" s="122"/>
      <c r="H997" s="68">
        <f>F997*G997</f>
        <v>0</v>
      </c>
    </row>
    <row r="998" spans="1:8" s="168" customFormat="1" ht="35.1" customHeight="1">
      <c r="A998" s="126" t="s">
        <v>518</v>
      </c>
      <c r="B998" s="27" t="s">
        <v>3579</v>
      </c>
      <c r="C998" s="44" t="s">
        <v>243</v>
      </c>
      <c r="D998" s="42"/>
      <c r="E998" s="67">
        <v>5.46</v>
      </c>
      <c r="F998" s="68">
        <v>3.89</v>
      </c>
      <c r="G998" s="122"/>
      <c r="H998" s="68">
        <f>F998*G998</f>
        <v>0</v>
      </c>
    </row>
    <row r="999" spans="1:8" s="168" customFormat="1" ht="35.1" customHeight="1">
      <c r="A999" s="127" t="s">
        <v>3015</v>
      </c>
      <c r="B999" s="27" t="s">
        <v>3016</v>
      </c>
      <c r="C999" s="44" t="s">
        <v>226</v>
      </c>
      <c r="D999" s="42">
        <v>20</v>
      </c>
      <c r="E999" s="67">
        <v>19.489999999999998</v>
      </c>
      <c r="F999" s="68">
        <v>13.88</v>
      </c>
      <c r="G999" s="122"/>
      <c r="H999" s="68">
        <f>F999*G999</f>
        <v>0</v>
      </c>
    </row>
    <row r="1000" spans="1:8" s="168" customFormat="1" ht="35.1" customHeight="1">
      <c r="A1000" s="126" t="s">
        <v>2209</v>
      </c>
      <c r="B1000" s="27" t="s">
        <v>3580</v>
      </c>
      <c r="C1000" s="44" t="s">
        <v>252</v>
      </c>
      <c r="D1000" s="42">
        <v>150</v>
      </c>
      <c r="E1000" s="67">
        <v>9.76</v>
      </c>
      <c r="F1000" s="68">
        <v>6.95</v>
      </c>
      <c r="G1000" s="122"/>
      <c r="H1000" s="68">
        <f>F1000*G1000</f>
        <v>0</v>
      </c>
    </row>
    <row r="1001" spans="1:8" s="168" customFormat="1" ht="35.1" customHeight="1">
      <c r="A1001" s="131" t="s">
        <v>520</v>
      </c>
      <c r="B1001" s="27" t="s">
        <v>3580</v>
      </c>
      <c r="C1001" s="44" t="s">
        <v>1682</v>
      </c>
      <c r="D1001" s="172">
        <v>150</v>
      </c>
      <c r="E1001" s="67">
        <v>9.66</v>
      </c>
      <c r="F1001" s="68">
        <v>6.88</v>
      </c>
      <c r="G1001" s="132"/>
      <c r="H1001" s="68">
        <f>F1001*G1001</f>
        <v>0</v>
      </c>
    </row>
    <row r="1002" spans="1:8" s="168" customFormat="1" ht="35.1" customHeight="1">
      <c r="A1002" s="155" t="s">
        <v>1970</v>
      </c>
      <c r="B1002" s="47" t="s">
        <v>2210</v>
      </c>
      <c r="C1002" s="44" t="s">
        <v>1911</v>
      </c>
      <c r="D1002" s="169">
        <v>100</v>
      </c>
      <c r="E1002" s="67">
        <v>2.98</v>
      </c>
      <c r="F1002" s="68">
        <v>2.12</v>
      </c>
      <c r="G1002" s="129"/>
      <c r="H1002" s="68">
        <f>F1002*G1002</f>
        <v>0</v>
      </c>
    </row>
    <row r="1003" spans="1:8" s="168" customFormat="1" ht="35.1" customHeight="1">
      <c r="A1003" s="131" t="s">
        <v>523</v>
      </c>
      <c r="B1003" s="27" t="s">
        <v>3581</v>
      </c>
      <c r="C1003" s="44" t="s">
        <v>269</v>
      </c>
      <c r="D1003" s="172">
        <v>100</v>
      </c>
      <c r="E1003" s="67">
        <v>1.88</v>
      </c>
      <c r="F1003" s="68">
        <v>1.34</v>
      </c>
      <c r="G1003" s="132"/>
      <c r="H1003" s="68">
        <f>F1003*G1003</f>
        <v>0</v>
      </c>
    </row>
    <row r="1004" spans="1:8" s="168" customFormat="1" ht="35.1" customHeight="1">
      <c r="A1004" s="131" t="s">
        <v>521</v>
      </c>
      <c r="B1004" s="27" t="s">
        <v>3581</v>
      </c>
      <c r="C1004" s="44" t="s">
        <v>279</v>
      </c>
      <c r="D1004" s="172">
        <v>100</v>
      </c>
      <c r="E1004" s="67">
        <v>2.79</v>
      </c>
      <c r="F1004" s="68">
        <v>1.99</v>
      </c>
      <c r="G1004" s="132"/>
      <c r="H1004" s="68">
        <f>F1004*G1004</f>
        <v>0</v>
      </c>
    </row>
    <row r="1005" spans="1:8" s="168" customFormat="1" ht="35.1" customHeight="1">
      <c r="A1005" s="131" t="s">
        <v>522</v>
      </c>
      <c r="B1005" s="27" t="s">
        <v>3581</v>
      </c>
      <c r="C1005" s="44" t="s">
        <v>232</v>
      </c>
      <c r="D1005" s="172">
        <v>100</v>
      </c>
      <c r="E1005" s="67">
        <v>2.98</v>
      </c>
      <c r="F1005" s="68">
        <v>2.12</v>
      </c>
      <c r="G1005" s="132"/>
      <c r="H1005" s="68">
        <f>F1005*G1005</f>
        <v>0</v>
      </c>
    </row>
    <row r="1006" spans="1:8" s="168" customFormat="1" ht="35.1" customHeight="1">
      <c r="A1006" s="126" t="s">
        <v>524</v>
      </c>
      <c r="B1006" s="27" t="s">
        <v>3582</v>
      </c>
      <c r="C1006" s="44" t="s">
        <v>300</v>
      </c>
      <c r="D1006" s="42">
        <v>25</v>
      </c>
      <c r="E1006" s="67">
        <v>31.59</v>
      </c>
      <c r="F1006" s="68">
        <v>22.5</v>
      </c>
      <c r="G1006" s="122"/>
      <c r="H1006" s="68">
        <f>F1006*G1006</f>
        <v>0</v>
      </c>
    </row>
    <row r="1007" spans="1:8" s="168" customFormat="1" ht="35.1" customHeight="1">
      <c r="A1007" s="126" t="s">
        <v>525</v>
      </c>
      <c r="B1007" s="27" t="s">
        <v>3583</v>
      </c>
      <c r="C1007" s="44" t="s">
        <v>296</v>
      </c>
      <c r="D1007" s="42">
        <v>25</v>
      </c>
      <c r="E1007" s="67">
        <v>24.57</v>
      </c>
      <c r="F1007" s="68">
        <v>17.5</v>
      </c>
      <c r="G1007" s="122"/>
      <c r="H1007" s="68">
        <f>F1007*G1007</f>
        <v>0</v>
      </c>
    </row>
    <row r="1008" spans="1:8" s="168" customFormat="1" ht="35.1" customHeight="1">
      <c r="A1008" s="127" t="s">
        <v>3370</v>
      </c>
      <c r="B1008" s="27" t="s">
        <v>3584</v>
      </c>
      <c r="C1008" s="44" t="s">
        <v>226</v>
      </c>
      <c r="D1008" s="42">
        <v>100</v>
      </c>
      <c r="E1008" s="67">
        <v>2.79</v>
      </c>
      <c r="F1008" s="68">
        <v>1.99</v>
      </c>
      <c r="G1008" s="122"/>
      <c r="H1008" s="68">
        <f>F1008*G1008</f>
        <v>0</v>
      </c>
    </row>
    <row r="1009" spans="1:8" s="168" customFormat="1" ht="35.1" customHeight="1">
      <c r="A1009" s="124" t="s">
        <v>2342</v>
      </c>
      <c r="B1009" s="27" t="s">
        <v>3585</v>
      </c>
      <c r="C1009" s="44" t="s">
        <v>1911</v>
      </c>
      <c r="D1009" s="42">
        <v>100</v>
      </c>
      <c r="E1009" s="67">
        <v>2.79</v>
      </c>
      <c r="F1009" s="68">
        <v>1.99</v>
      </c>
      <c r="G1009" s="122"/>
      <c r="H1009" s="68">
        <f>F1009*G1009</f>
        <v>0</v>
      </c>
    </row>
    <row r="1010" spans="1:8" s="168" customFormat="1" ht="35.1" customHeight="1">
      <c r="A1010" s="155" t="s">
        <v>528</v>
      </c>
      <c r="B1010" s="48" t="s">
        <v>1749</v>
      </c>
      <c r="C1010" s="44" t="s">
        <v>529</v>
      </c>
      <c r="D1010" s="175">
        <v>20</v>
      </c>
      <c r="E1010" s="67">
        <v>15.87</v>
      </c>
      <c r="F1010" s="68">
        <v>11.3</v>
      </c>
      <c r="G1010" s="129"/>
      <c r="H1010" s="68">
        <f>F1010*G1010</f>
        <v>0</v>
      </c>
    </row>
    <row r="1011" spans="1:8" s="168" customFormat="1" ht="35.1" customHeight="1">
      <c r="A1011" s="155" t="s">
        <v>1971</v>
      </c>
      <c r="B1011" s="47" t="s">
        <v>1749</v>
      </c>
      <c r="C1011" s="44" t="s">
        <v>1972</v>
      </c>
      <c r="D1011" s="169">
        <v>20</v>
      </c>
      <c r="E1011" s="67">
        <v>9.81</v>
      </c>
      <c r="F1011" s="68">
        <v>6.99</v>
      </c>
      <c r="G1011" s="129"/>
      <c r="H1011" s="68">
        <f>F1011*G1011</f>
        <v>0</v>
      </c>
    </row>
    <row r="1012" spans="1:8" s="168" customFormat="1" ht="35.1" customHeight="1">
      <c r="A1012" s="155" t="s">
        <v>526</v>
      </c>
      <c r="B1012" s="48" t="s">
        <v>527</v>
      </c>
      <c r="C1012" s="44" t="s">
        <v>296</v>
      </c>
      <c r="D1012" s="175">
        <v>20</v>
      </c>
      <c r="E1012" s="67">
        <v>22.04</v>
      </c>
      <c r="F1012" s="68">
        <v>15.7</v>
      </c>
      <c r="G1012" s="129"/>
      <c r="H1012" s="68">
        <f>F1012*G1012</f>
        <v>0</v>
      </c>
    </row>
    <row r="1013" spans="1:8" s="168" customFormat="1" ht="35.1" customHeight="1">
      <c r="A1013" s="155" t="s">
        <v>530</v>
      </c>
      <c r="B1013" s="48" t="s">
        <v>531</v>
      </c>
      <c r="C1013" s="44" t="s">
        <v>224</v>
      </c>
      <c r="D1013" s="175">
        <v>20</v>
      </c>
      <c r="E1013" s="67">
        <v>14.87</v>
      </c>
      <c r="F1013" s="68">
        <v>10.59</v>
      </c>
      <c r="G1013" s="129"/>
      <c r="H1013" s="68">
        <f>F1013*G1013</f>
        <v>0</v>
      </c>
    </row>
    <row r="1014" spans="1:8" s="168" customFormat="1" ht="35.1" customHeight="1">
      <c r="A1014" s="124" t="s">
        <v>1750</v>
      </c>
      <c r="B1014" s="27" t="s">
        <v>3586</v>
      </c>
      <c r="C1014" s="42" t="s">
        <v>224</v>
      </c>
      <c r="D1014" s="42">
        <v>25</v>
      </c>
      <c r="E1014" s="67">
        <v>12.62</v>
      </c>
      <c r="F1014" s="68">
        <v>8.99</v>
      </c>
      <c r="G1014" s="70"/>
      <c r="H1014" s="68">
        <f>F1014*G1014</f>
        <v>0</v>
      </c>
    </row>
    <row r="1015" spans="1:8" s="168" customFormat="1" ht="35.1" customHeight="1">
      <c r="A1015" s="142" t="s">
        <v>3939</v>
      </c>
      <c r="B1015" s="50" t="s">
        <v>3586</v>
      </c>
      <c r="C1015" s="44" t="s">
        <v>294</v>
      </c>
      <c r="D1015" s="42">
        <v>25</v>
      </c>
      <c r="E1015" s="67">
        <v>10.74</v>
      </c>
      <c r="F1015" s="68">
        <v>8.8000000000000007</v>
      </c>
      <c r="G1015" s="122"/>
      <c r="H1015" s="68">
        <f>F1015*G1015</f>
        <v>0</v>
      </c>
    </row>
    <row r="1016" spans="1:8" s="168" customFormat="1" ht="35.1" customHeight="1">
      <c r="A1016" s="142" t="s">
        <v>3942</v>
      </c>
      <c r="B1016" s="50" t="s">
        <v>3586</v>
      </c>
      <c r="C1016" s="44" t="s">
        <v>2949</v>
      </c>
      <c r="D1016" s="42">
        <v>25</v>
      </c>
      <c r="E1016" s="67">
        <v>7.17</v>
      </c>
      <c r="F1016" s="68">
        <v>5.88</v>
      </c>
      <c r="G1016" s="122"/>
      <c r="H1016" s="68">
        <f>F1016*G1016</f>
        <v>0</v>
      </c>
    </row>
    <row r="1017" spans="1:8" s="168" customFormat="1" ht="35.1" customHeight="1">
      <c r="A1017" s="126" t="s">
        <v>538</v>
      </c>
      <c r="B1017" s="27" t="s">
        <v>3586</v>
      </c>
      <c r="C1017" s="44" t="s">
        <v>296</v>
      </c>
      <c r="D1017" s="42">
        <v>25</v>
      </c>
      <c r="E1017" s="67">
        <v>17.13</v>
      </c>
      <c r="F1017" s="68">
        <v>12.2</v>
      </c>
      <c r="G1017" s="122"/>
      <c r="H1017" s="68">
        <f>F1017*G1017</f>
        <v>0</v>
      </c>
    </row>
    <row r="1018" spans="1:8" s="168" customFormat="1" ht="35.1" customHeight="1">
      <c r="A1018" s="126" t="s">
        <v>2641</v>
      </c>
      <c r="B1018" s="27" t="s">
        <v>3587</v>
      </c>
      <c r="C1018" s="44" t="s">
        <v>226</v>
      </c>
      <c r="D1018" s="42">
        <v>25</v>
      </c>
      <c r="E1018" s="67">
        <v>12.62</v>
      </c>
      <c r="F1018" s="68">
        <v>8.99</v>
      </c>
      <c r="G1018" s="122"/>
      <c r="H1018" s="68">
        <f>F1018*G1018</f>
        <v>0</v>
      </c>
    </row>
    <row r="1019" spans="1:8" s="168" customFormat="1" ht="35.1" customHeight="1">
      <c r="A1019" s="127" t="s">
        <v>1614</v>
      </c>
      <c r="B1019" s="27" t="s">
        <v>3587</v>
      </c>
      <c r="C1019" s="44" t="s">
        <v>300</v>
      </c>
      <c r="D1019" s="42">
        <v>20</v>
      </c>
      <c r="E1019" s="67">
        <v>16.829999999999998</v>
      </c>
      <c r="F1019" s="68">
        <v>11.99</v>
      </c>
      <c r="G1019" s="122"/>
      <c r="H1019" s="68">
        <f>F1019*G1019</f>
        <v>0</v>
      </c>
    </row>
    <row r="1020" spans="1:8" s="168" customFormat="1" ht="35.1" customHeight="1">
      <c r="A1020" s="126" t="s">
        <v>2657</v>
      </c>
      <c r="B1020" s="27" t="s">
        <v>3587</v>
      </c>
      <c r="C1020" s="44" t="s">
        <v>247</v>
      </c>
      <c r="D1020" s="42">
        <v>20</v>
      </c>
      <c r="E1020" s="67">
        <v>12.92</v>
      </c>
      <c r="F1020" s="68">
        <v>9.1999999999999993</v>
      </c>
      <c r="G1020" s="122"/>
      <c r="H1020" s="68">
        <f>F1020*G1020</f>
        <v>0</v>
      </c>
    </row>
    <row r="1021" spans="1:8" s="168" customFormat="1" ht="35.1" customHeight="1">
      <c r="A1021" s="155" t="s">
        <v>532</v>
      </c>
      <c r="B1021" s="48" t="s">
        <v>533</v>
      </c>
      <c r="C1021" s="44" t="s">
        <v>296</v>
      </c>
      <c r="D1021" s="175">
        <v>20</v>
      </c>
      <c r="E1021" s="67">
        <v>15.94</v>
      </c>
      <c r="F1021" s="68">
        <v>11.35</v>
      </c>
      <c r="G1021" s="129"/>
      <c r="H1021" s="68">
        <f>F1021*G1021</f>
        <v>0</v>
      </c>
    </row>
    <row r="1022" spans="1:8" s="168" customFormat="1" ht="35.1" customHeight="1">
      <c r="A1022" s="126" t="s">
        <v>2660</v>
      </c>
      <c r="B1022" s="27" t="s">
        <v>3588</v>
      </c>
      <c r="C1022" s="44" t="s">
        <v>3589</v>
      </c>
      <c r="D1022" s="42">
        <v>20</v>
      </c>
      <c r="E1022" s="67">
        <v>13.27</v>
      </c>
      <c r="F1022" s="68">
        <v>9.4499999999999993</v>
      </c>
      <c r="G1022" s="122"/>
      <c r="H1022" s="68">
        <f>F1022*G1022</f>
        <v>0</v>
      </c>
    </row>
    <row r="1023" spans="1:8" s="168" customFormat="1" ht="35.1" customHeight="1">
      <c r="A1023" s="142" t="s">
        <v>3890</v>
      </c>
      <c r="B1023" s="50" t="s">
        <v>3590</v>
      </c>
      <c r="C1023" s="44" t="s">
        <v>730</v>
      </c>
      <c r="D1023" s="42">
        <v>25</v>
      </c>
      <c r="E1023" s="67">
        <v>10.97</v>
      </c>
      <c r="F1023" s="68">
        <v>8.99</v>
      </c>
      <c r="G1023" s="122"/>
      <c r="H1023" s="68">
        <f>F1023*G1023</f>
        <v>0</v>
      </c>
    </row>
    <row r="1024" spans="1:8" s="168" customFormat="1" ht="35.1" customHeight="1">
      <c r="A1024" s="142" t="s">
        <v>3896</v>
      </c>
      <c r="B1024" s="50" t="s">
        <v>3590</v>
      </c>
      <c r="C1024" s="44" t="s">
        <v>284</v>
      </c>
      <c r="D1024" s="42">
        <v>20</v>
      </c>
      <c r="E1024" s="67">
        <v>6.04</v>
      </c>
      <c r="F1024" s="68">
        <v>4.95</v>
      </c>
      <c r="G1024" s="122"/>
      <c r="H1024" s="68">
        <f>F1024*G1024</f>
        <v>0</v>
      </c>
    </row>
    <row r="1025" spans="1:8" s="168" customFormat="1" ht="35.1" customHeight="1">
      <c r="A1025" s="142" t="s">
        <v>3913</v>
      </c>
      <c r="B1025" s="50" t="s">
        <v>3590</v>
      </c>
      <c r="C1025" s="44" t="s">
        <v>218</v>
      </c>
      <c r="D1025" s="42">
        <v>20</v>
      </c>
      <c r="E1025" s="67">
        <v>6.59</v>
      </c>
      <c r="F1025" s="68">
        <v>5.4</v>
      </c>
      <c r="G1025" s="122"/>
      <c r="H1025" s="68">
        <f>F1025*G1025</f>
        <v>0</v>
      </c>
    </row>
    <row r="1026" spans="1:8" s="168" customFormat="1" ht="35.1" customHeight="1">
      <c r="A1026" s="130" t="s">
        <v>534</v>
      </c>
      <c r="B1026" s="27" t="s">
        <v>3590</v>
      </c>
      <c r="C1026" s="170" t="s">
        <v>224</v>
      </c>
      <c r="D1026" s="170">
        <v>25</v>
      </c>
      <c r="E1026" s="67">
        <v>12.13</v>
      </c>
      <c r="F1026" s="68">
        <v>8.64</v>
      </c>
      <c r="G1026" s="70"/>
      <c r="H1026" s="68">
        <f>F1026*G1026</f>
        <v>0</v>
      </c>
    </row>
    <row r="1027" spans="1:8" s="168" customFormat="1" ht="35.1" customHeight="1">
      <c r="A1027" s="142" t="s">
        <v>3940</v>
      </c>
      <c r="B1027" s="50" t="s">
        <v>3590</v>
      </c>
      <c r="C1027" s="44" t="s">
        <v>294</v>
      </c>
      <c r="D1027" s="42">
        <v>25</v>
      </c>
      <c r="E1027" s="67">
        <v>11.35</v>
      </c>
      <c r="F1027" s="68">
        <v>9.3000000000000007</v>
      </c>
      <c r="G1027" s="122"/>
      <c r="H1027" s="68">
        <f>F1027*G1027</f>
        <v>0</v>
      </c>
    </row>
    <row r="1028" spans="1:8" s="168" customFormat="1" ht="35.1" customHeight="1">
      <c r="A1028" s="142" t="s">
        <v>3944</v>
      </c>
      <c r="B1028" s="50" t="s">
        <v>3590</v>
      </c>
      <c r="C1028" s="44" t="s">
        <v>226</v>
      </c>
      <c r="D1028" s="42">
        <v>25</v>
      </c>
      <c r="E1028" s="67">
        <v>10.97</v>
      </c>
      <c r="F1028" s="68">
        <v>8.99</v>
      </c>
      <c r="G1028" s="122"/>
      <c r="H1028" s="68">
        <f>F1028*G1028</f>
        <v>0</v>
      </c>
    </row>
    <row r="1029" spans="1:8" s="168" customFormat="1" ht="35.1" customHeight="1">
      <c r="A1029" s="126" t="s">
        <v>536</v>
      </c>
      <c r="B1029" s="27" t="s">
        <v>3590</v>
      </c>
      <c r="C1029" s="44" t="s">
        <v>243</v>
      </c>
      <c r="D1029" s="42">
        <v>20</v>
      </c>
      <c r="E1029" s="67">
        <v>8.5500000000000007</v>
      </c>
      <c r="F1029" s="68">
        <v>6.09</v>
      </c>
      <c r="G1029" s="122"/>
      <c r="H1029" s="68">
        <f>F1029*G1029</f>
        <v>0</v>
      </c>
    </row>
    <row r="1030" spans="1:8" s="168" customFormat="1" ht="35.1" customHeight="1">
      <c r="A1030" s="142" t="s">
        <v>3953</v>
      </c>
      <c r="B1030" s="50" t="s">
        <v>3590</v>
      </c>
      <c r="C1030" s="44" t="s">
        <v>296</v>
      </c>
      <c r="D1030" s="42">
        <v>20</v>
      </c>
      <c r="E1030" s="67">
        <v>19.37</v>
      </c>
      <c r="F1030" s="68">
        <v>15.88</v>
      </c>
      <c r="G1030" s="122"/>
      <c r="H1030" s="68">
        <f>F1030*G1030</f>
        <v>0</v>
      </c>
    </row>
    <row r="1031" spans="1:8" s="168" customFormat="1" ht="35.1" customHeight="1">
      <c r="A1031" s="142" t="s">
        <v>3963</v>
      </c>
      <c r="B1031" s="50" t="s">
        <v>3590</v>
      </c>
      <c r="C1031" s="44" t="s">
        <v>269</v>
      </c>
      <c r="D1031" s="42">
        <v>20</v>
      </c>
      <c r="E1031" s="67">
        <v>6.04</v>
      </c>
      <c r="F1031" s="68">
        <v>4.95</v>
      </c>
      <c r="G1031" s="122"/>
      <c r="H1031" s="68">
        <f>F1031*G1031</f>
        <v>0</v>
      </c>
    </row>
    <row r="1032" spans="1:8" s="168" customFormat="1" ht="35.1" customHeight="1">
      <c r="A1032" s="126" t="s">
        <v>2596</v>
      </c>
      <c r="B1032" s="27" t="s">
        <v>3590</v>
      </c>
      <c r="C1032" s="44" t="s">
        <v>2595</v>
      </c>
      <c r="D1032" s="42">
        <v>20</v>
      </c>
      <c r="E1032" s="67">
        <v>6.85</v>
      </c>
      <c r="F1032" s="68">
        <v>4.88</v>
      </c>
      <c r="G1032" s="122"/>
      <c r="H1032" s="68">
        <f>F1032*G1032</f>
        <v>0</v>
      </c>
    </row>
    <row r="1033" spans="1:8" s="168" customFormat="1" ht="35.1" customHeight="1">
      <c r="A1033" s="126" t="s">
        <v>2644</v>
      </c>
      <c r="B1033" s="27" t="s">
        <v>3590</v>
      </c>
      <c r="C1033" s="44" t="s">
        <v>292</v>
      </c>
      <c r="D1033" s="42">
        <v>25</v>
      </c>
      <c r="E1033" s="67">
        <v>10.25</v>
      </c>
      <c r="F1033" s="68">
        <v>7.3</v>
      </c>
      <c r="G1033" s="122"/>
      <c r="H1033" s="68">
        <f>F1033*G1033</f>
        <v>0</v>
      </c>
    </row>
    <row r="1034" spans="1:8" s="168" customFormat="1" ht="35.1" customHeight="1">
      <c r="A1034" s="142" t="s">
        <v>1613</v>
      </c>
      <c r="B1034" s="50" t="s">
        <v>3590</v>
      </c>
      <c r="C1034" s="44" t="s">
        <v>287</v>
      </c>
      <c r="D1034" s="42">
        <v>20</v>
      </c>
      <c r="E1034" s="67">
        <v>8.9700000000000006</v>
      </c>
      <c r="F1034" s="68">
        <v>7.35</v>
      </c>
      <c r="G1034" s="122"/>
      <c r="H1034" s="68">
        <f>F1034*G1034</f>
        <v>0</v>
      </c>
    </row>
    <row r="1035" spans="1:8" s="168" customFormat="1" ht="35.1" customHeight="1">
      <c r="A1035" s="126" t="s">
        <v>535</v>
      </c>
      <c r="B1035" s="27" t="s">
        <v>3590</v>
      </c>
      <c r="C1035" s="44" t="s">
        <v>276</v>
      </c>
      <c r="D1035" s="42">
        <v>25</v>
      </c>
      <c r="E1035" s="67">
        <v>8.14</v>
      </c>
      <c r="F1035" s="68">
        <v>5.8</v>
      </c>
      <c r="G1035" s="122"/>
      <c r="H1035" s="68">
        <f>F1035*G1035</f>
        <v>0</v>
      </c>
    </row>
    <row r="1036" spans="1:8" s="168" customFormat="1" ht="35.1" customHeight="1">
      <c r="A1036" s="128" t="s">
        <v>1973</v>
      </c>
      <c r="B1036" s="47" t="s">
        <v>2398</v>
      </c>
      <c r="C1036" s="44" t="s">
        <v>218</v>
      </c>
      <c r="D1036" s="169">
        <v>10</v>
      </c>
      <c r="E1036" s="67">
        <v>11.06</v>
      </c>
      <c r="F1036" s="68">
        <v>7.88</v>
      </c>
      <c r="G1036" s="129"/>
      <c r="H1036" s="68">
        <f>F1036*G1036</f>
        <v>0</v>
      </c>
    </row>
    <row r="1037" spans="1:8" s="168" customFormat="1" ht="35.1" customHeight="1">
      <c r="A1037" s="127" t="s">
        <v>2360</v>
      </c>
      <c r="B1037" s="27" t="s">
        <v>3017</v>
      </c>
      <c r="C1037" s="44" t="s">
        <v>284</v>
      </c>
      <c r="D1037" s="42">
        <v>100</v>
      </c>
      <c r="E1037" s="67">
        <v>1.19</v>
      </c>
      <c r="F1037" s="68">
        <v>0.85</v>
      </c>
      <c r="G1037" s="122"/>
      <c r="H1037" s="68">
        <f>F1037*G1037</f>
        <v>0</v>
      </c>
    </row>
    <row r="1038" spans="1:8" s="168" customFormat="1" ht="35.1" customHeight="1">
      <c r="A1038" s="127" t="s">
        <v>2328</v>
      </c>
      <c r="B1038" s="27" t="s">
        <v>3018</v>
      </c>
      <c r="C1038" s="44" t="s">
        <v>730</v>
      </c>
      <c r="D1038" s="42">
        <v>100</v>
      </c>
      <c r="E1038" s="67">
        <v>1.76</v>
      </c>
      <c r="F1038" s="68">
        <v>1.25</v>
      </c>
      <c r="G1038" s="122"/>
      <c r="H1038" s="68">
        <f>F1038*G1038</f>
        <v>0</v>
      </c>
    </row>
    <row r="1039" spans="1:8" s="168" customFormat="1" ht="35.1" customHeight="1">
      <c r="A1039" s="124" t="s">
        <v>1751</v>
      </c>
      <c r="B1039" s="27" t="s">
        <v>3591</v>
      </c>
      <c r="C1039" s="42" t="s">
        <v>220</v>
      </c>
      <c r="D1039" s="42"/>
      <c r="E1039" s="67">
        <v>4.8899999999999997</v>
      </c>
      <c r="F1039" s="68">
        <v>3.48</v>
      </c>
      <c r="G1039" s="70"/>
      <c r="H1039" s="68">
        <f>F1039*G1039</f>
        <v>0</v>
      </c>
    </row>
    <row r="1040" spans="1:8" s="168" customFormat="1" ht="35.1" customHeight="1">
      <c r="A1040" s="130" t="s">
        <v>540</v>
      </c>
      <c r="B1040" s="27" t="s">
        <v>3592</v>
      </c>
      <c r="C1040" s="170" t="s">
        <v>226</v>
      </c>
      <c r="D1040" s="170">
        <v>30</v>
      </c>
      <c r="E1040" s="67">
        <v>4.9000000000000004</v>
      </c>
      <c r="F1040" s="68">
        <v>3.49</v>
      </c>
      <c r="G1040" s="70"/>
      <c r="H1040" s="68">
        <f>F1040*G1040</f>
        <v>0</v>
      </c>
    </row>
    <row r="1041" spans="1:8" s="168" customFormat="1" ht="35.1" customHeight="1">
      <c r="A1041" s="126" t="s">
        <v>2587</v>
      </c>
      <c r="B1041" s="27" t="s">
        <v>3593</v>
      </c>
      <c r="C1041" s="44" t="s">
        <v>1911</v>
      </c>
      <c r="D1041" s="42">
        <v>30</v>
      </c>
      <c r="E1041" s="67">
        <v>4.96</v>
      </c>
      <c r="F1041" s="68">
        <v>3.53</v>
      </c>
      <c r="G1041" s="122"/>
      <c r="H1041" s="68">
        <f>F1041*G1041</f>
        <v>0</v>
      </c>
    </row>
    <row r="1042" spans="1:8" s="168" customFormat="1" ht="35.1" customHeight="1">
      <c r="A1042" s="130" t="s">
        <v>2379</v>
      </c>
      <c r="B1042" s="27" t="s">
        <v>3594</v>
      </c>
      <c r="C1042" s="170" t="s">
        <v>259</v>
      </c>
      <c r="D1042" s="170">
        <v>50</v>
      </c>
      <c r="E1042" s="67">
        <v>4.4400000000000004</v>
      </c>
      <c r="F1042" s="68">
        <v>3.16</v>
      </c>
      <c r="G1042" s="70"/>
      <c r="H1042" s="68">
        <f>F1042*G1042</f>
        <v>0</v>
      </c>
    </row>
    <row r="1043" spans="1:8" s="168" customFormat="1" ht="35.1" customHeight="1">
      <c r="A1043" s="130" t="s">
        <v>541</v>
      </c>
      <c r="B1043" s="27" t="s">
        <v>3595</v>
      </c>
      <c r="C1043" s="170" t="s">
        <v>259</v>
      </c>
      <c r="D1043" s="170">
        <v>50</v>
      </c>
      <c r="E1043" s="67">
        <v>4.4800000000000004</v>
      </c>
      <c r="F1043" s="68">
        <v>3.19</v>
      </c>
      <c r="G1043" s="70"/>
      <c r="H1043" s="68">
        <f>F1043*G1043</f>
        <v>0</v>
      </c>
    </row>
    <row r="1044" spans="1:8" s="168" customFormat="1" ht="35.1" customHeight="1">
      <c r="A1044" s="126" t="s">
        <v>2608</v>
      </c>
      <c r="B1044" s="27" t="s">
        <v>2609</v>
      </c>
      <c r="C1044" s="44" t="s">
        <v>222</v>
      </c>
      <c r="D1044" s="42">
        <v>100</v>
      </c>
      <c r="E1044" s="67">
        <v>1.35</v>
      </c>
      <c r="F1044" s="68">
        <v>0.96</v>
      </c>
      <c r="G1044" s="122"/>
      <c r="H1044" s="68">
        <f>F1044*G1044</f>
        <v>0</v>
      </c>
    </row>
    <row r="1045" spans="1:8" s="168" customFormat="1" ht="35.1" customHeight="1">
      <c r="A1045" s="126" t="s">
        <v>542</v>
      </c>
      <c r="B1045" s="27" t="s">
        <v>3596</v>
      </c>
      <c r="C1045" s="44" t="s">
        <v>306</v>
      </c>
      <c r="D1045" s="42">
        <v>100</v>
      </c>
      <c r="E1045" s="67">
        <v>4.91</v>
      </c>
      <c r="F1045" s="68">
        <v>3.5</v>
      </c>
      <c r="G1045" s="122"/>
      <c r="H1045" s="68">
        <f>F1045*G1045</f>
        <v>0</v>
      </c>
    </row>
    <row r="1046" spans="1:8" s="168" customFormat="1" ht="35.1" customHeight="1">
      <c r="A1046" s="127" t="s">
        <v>2419</v>
      </c>
      <c r="B1046" s="27" t="s">
        <v>3597</v>
      </c>
      <c r="C1046" s="85" t="s">
        <v>222</v>
      </c>
      <c r="D1046" s="42">
        <v>50</v>
      </c>
      <c r="E1046" s="67">
        <v>2.72</v>
      </c>
      <c r="F1046" s="68">
        <v>1.94</v>
      </c>
      <c r="G1046" s="122"/>
      <c r="H1046" s="68">
        <f>F1046*G1046</f>
        <v>0</v>
      </c>
    </row>
    <row r="1047" spans="1:8" s="168" customFormat="1" ht="35.1" customHeight="1">
      <c r="A1047" s="126" t="s">
        <v>2632</v>
      </c>
      <c r="B1047" s="27" t="s">
        <v>3597</v>
      </c>
      <c r="C1047" s="44" t="s">
        <v>433</v>
      </c>
      <c r="D1047" s="42">
        <v>50</v>
      </c>
      <c r="E1047" s="67">
        <v>2.92</v>
      </c>
      <c r="F1047" s="68">
        <v>2.08</v>
      </c>
      <c r="G1047" s="122"/>
      <c r="H1047" s="68">
        <f>F1047*G1047</f>
        <v>0</v>
      </c>
    </row>
    <row r="1048" spans="1:8" s="168" customFormat="1" ht="35.1" customHeight="1">
      <c r="A1048" s="126" t="s">
        <v>2633</v>
      </c>
      <c r="B1048" s="27" t="s">
        <v>3597</v>
      </c>
      <c r="C1048" s="44" t="s">
        <v>433</v>
      </c>
      <c r="D1048" s="42">
        <v>50</v>
      </c>
      <c r="E1048" s="67">
        <v>2.78</v>
      </c>
      <c r="F1048" s="68">
        <v>1.98</v>
      </c>
      <c r="G1048" s="122"/>
      <c r="H1048" s="68">
        <f>F1048*G1048</f>
        <v>0</v>
      </c>
    </row>
    <row r="1049" spans="1:8" s="168" customFormat="1" ht="35.1" customHeight="1">
      <c r="A1049" s="126" t="s">
        <v>543</v>
      </c>
      <c r="B1049" s="27" t="s">
        <v>3597</v>
      </c>
      <c r="C1049" s="44" t="s">
        <v>279</v>
      </c>
      <c r="D1049" s="42">
        <v>50</v>
      </c>
      <c r="E1049" s="67">
        <v>3.76</v>
      </c>
      <c r="F1049" s="68">
        <v>2.68</v>
      </c>
      <c r="G1049" s="122"/>
      <c r="H1049" s="68">
        <f>F1049*G1049</f>
        <v>0</v>
      </c>
    </row>
    <row r="1050" spans="1:8" s="168" customFormat="1" ht="35.1" customHeight="1">
      <c r="A1050" s="127" t="s">
        <v>2506</v>
      </c>
      <c r="B1050" s="27" t="s">
        <v>3597</v>
      </c>
      <c r="C1050" s="44" t="s">
        <v>230</v>
      </c>
      <c r="D1050" s="42">
        <v>50</v>
      </c>
      <c r="E1050" s="67">
        <v>2.74</v>
      </c>
      <c r="F1050" s="68">
        <v>1.95</v>
      </c>
      <c r="G1050" s="122"/>
      <c r="H1050" s="68">
        <f>F1050*G1050</f>
        <v>0</v>
      </c>
    </row>
    <row r="1051" spans="1:8" s="168" customFormat="1" ht="35.1" customHeight="1">
      <c r="A1051" s="127" t="s">
        <v>2510</v>
      </c>
      <c r="B1051" s="27" t="s">
        <v>3597</v>
      </c>
      <c r="C1051" s="44" t="s">
        <v>276</v>
      </c>
      <c r="D1051" s="42">
        <v>50</v>
      </c>
      <c r="E1051" s="67">
        <v>2.74</v>
      </c>
      <c r="F1051" s="68">
        <v>1.95</v>
      </c>
      <c r="G1051" s="122"/>
      <c r="H1051" s="68">
        <f>F1051*G1051</f>
        <v>0</v>
      </c>
    </row>
    <row r="1052" spans="1:8" s="168" customFormat="1" ht="35.1" customHeight="1">
      <c r="A1052" s="56" t="s">
        <v>3019</v>
      </c>
      <c r="B1052" s="27" t="s">
        <v>3598</v>
      </c>
      <c r="C1052" s="44" t="s">
        <v>423</v>
      </c>
      <c r="D1052" s="42">
        <v>50</v>
      </c>
      <c r="E1052" s="67">
        <v>3.93</v>
      </c>
      <c r="F1052" s="68">
        <v>2.8</v>
      </c>
      <c r="G1052" s="122"/>
      <c r="H1052" s="68">
        <f>F1052*G1052</f>
        <v>0</v>
      </c>
    </row>
    <row r="1053" spans="1:8" s="168" customFormat="1" ht="35.1" customHeight="1">
      <c r="A1053" s="56" t="s">
        <v>3258</v>
      </c>
      <c r="B1053" s="27" t="s">
        <v>3599</v>
      </c>
      <c r="C1053" s="44" t="s">
        <v>730</v>
      </c>
      <c r="D1053" s="42">
        <v>100</v>
      </c>
      <c r="E1053" s="67">
        <v>1.33</v>
      </c>
      <c r="F1053" s="68">
        <v>0.95</v>
      </c>
      <c r="G1053" s="122"/>
      <c r="H1053" s="68">
        <f>F1053*G1053</f>
        <v>0</v>
      </c>
    </row>
    <row r="1054" spans="1:8" s="168" customFormat="1" ht="35.1" customHeight="1">
      <c r="A1054" s="56" t="s">
        <v>3259</v>
      </c>
      <c r="B1054" s="27" t="s">
        <v>3599</v>
      </c>
      <c r="C1054" s="44" t="s">
        <v>284</v>
      </c>
      <c r="D1054" s="42">
        <v>100</v>
      </c>
      <c r="E1054" s="67">
        <v>1.19</v>
      </c>
      <c r="F1054" s="68">
        <v>0.85</v>
      </c>
      <c r="G1054" s="122"/>
      <c r="H1054" s="68">
        <f>F1054*G1054</f>
        <v>0</v>
      </c>
    </row>
    <row r="1055" spans="1:8" s="168" customFormat="1" ht="35.1" customHeight="1">
      <c r="A1055" s="56" t="s">
        <v>2465</v>
      </c>
      <c r="B1055" s="27" t="s">
        <v>3599</v>
      </c>
      <c r="C1055" s="44" t="s">
        <v>341</v>
      </c>
      <c r="D1055" s="42">
        <v>100</v>
      </c>
      <c r="E1055" s="67">
        <v>1.19</v>
      </c>
      <c r="F1055" s="68">
        <v>0.85</v>
      </c>
      <c r="G1055" s="122"/>
      <c r="H1055" s="68">
        <f>F1055*G1055</f>
        <v>0</v>
      </c>
    </row>
    <row r="1056" spans="1:8" s="168" customFormat="1" ht="35.1" customHeight="1">
      <c r="A1056" s="124" t="s">
        <v>1752</v>
      </c>
      <c r="B1056" s="27" t="s">
        <v>3599</v>
      </c>
      <c r="C1056" s="44" t="s">
        <v>226</v>
      </c>
      <c r="D1056" s="42"/>
      <c r="E1056" s="67">
        <v>5.46</v>
      </c>
      <c r="F1056" s="68">
        <v>3.89</v>
      </c>
      <c r="G1056" s="70"/>
      <c r="H1056" s="68">
        <f>F1056*G1056</f>
        <v>0</v>
      </c>
    </row>
    <row r="1057" spans="1:8" s="168" customFormat="1" ht="35.1" customHeight="1">
      <c r="A1057" s="127" t="s">
        <v>3260</v>
      </c>
      <c r="B1057" s="27" t="s">
        <v>3600</v>
      </c>
      <c r="C1057" s="44" t="s">
        <v>287</v>
      </c>
      <c r="D1057" s="42">
        <v>100</v>
      </c>
      <c r="E1057" s="67">
        <v>1.38</v>
      </c>
      <c r="F1057" s="68">
        <v>0.98</v>
      </c>
      <c r="G1057" s="122"/>
      <c r="H1057" s="68">
        <f>F1057*G1057</f>
        <v>0</v>
      </c>
    </row>
    <row r="1058" spans="1:8" s="168" customFormat="1" ht="35.1" customHeight="1">
      <c r="A1058" s="130" t="s">
        <v>545</v>
      </c>
      <c r="B1058" s="27" t="s">
        <v>3020</v>
      </c>
      <c r="C1058" s="170" t="s">
        <v>1911</v>
      </c>
      <c r="D1058" s="170">
        <v>50</v>
      </c>
      <c r="E1058" s="67">
        <v>3.37</v>
      </c>
      <c r="F1058" s="68">
        <v>2.4</v>
      </c>
      <c r="G1058" s="70"/>
      <c r="H1058" s="68">
        <f>F1058*G1058</f>
        <v>0</v>
      </c>
    </row>
    <row r="1059" spans="1:8" s="168" customFormat="1" ht="35.1" customHeight="1">
      <c r="A1059" s="52" t="s">
        <v>544</v>
      </c>
      <c r="B1059" s="27" t="s">
        <v>3021</v>
      </c>
      <c r="C1059" s="44" t="s">
        <v>226</v>
      </c>
      <c r="D1059" s="42">
        <v>50</v>
      </c>
      <c r="E1059" s="67">
        <v>3.47</v>
      </c>
      <c r="F1059" s="68">
        <v>2.4700000000000002</v>
      </c>
      <c r="G1059" s="122"/>
      <c r="H1059" s="68">
        <f>F1059*G1059</f>
        <v>0</v>
      </c>
    </row>
    <row r="1060" spans="1:8" s="168" customFormat="1" ht="35.1" customHeight="1">
      <c r="A1060" s="56" t="s">
        <v>546</v>
      </c>
      <c r="B1060" s="27" t="s">
        <v>3601</v>
      </c>
      <c r="C1060" s="170" t="s">
        <v>730</v>
      </c>
      <c r="D1060" s="170">
        <v>100</v>
      </c>
      <c r="E1060" s="67">
        <v>2.04</v>
      </c>
      <c r="F1060" s="68">
        <v>1.45</v>
      </c>
      <c r="G1060" s="70"/>
      <c r="H1060" s="68">
        <f>F1060*G1060</f>
        <v>0</v>
      </c>
    </row>
    <row r="1061" spans="1:8" s="168" customFormat="1" ht="35.1" customHeight="1">
      <c r="A1061" s="52" t="s">
        <v>547</v>
      </c>
      <c r="B1061" s="27" t="s">
        <v>3601</v>
      </c>
      <c r="C1061" s="44" t="s">
        <v>284</v>
      </c>
      <c r="D1061" s="42">
        <v>100</v>
      </c>
      <c r="E1061" s="67">
        <v>2.1800000000000002</v>
      </c>
      <c r="F1061" s="68">
        <v>1.55</v>
      </c>
      <c r="G1061" s="122"/>
      <c r="H1061" s="68">
        <f>F1061*G1061</f>
        <v>0</v>
      </c>
    </row>
    <row r="1062" spans="1:8" s="168" customFormat="1" ht="35.1" customHeight="1">
      <c r="A1062" s="123" t="s">
        <v>1753</v>
      </c>
      <c r="B1062" s="27" t="s">
        <v>3601</v>
      </c>
      <c r="C1062" s="42" t="s">
        <v>341</v>
      </c>
      <c r="D1062" s="42"/>
      <c r="E1062" s="67">
        <v>1.9</v>
      </c>
      <c r="F1062" s="68">
        <v>1.35</v>
      </c>
      <c r="G1062" s="70"/>
      <c r="H1062" s="68">
        <f>F1062*G1062</f>
        <v>0</v>
      </c>
    </row>
    <row r="1063" spans="1:8" s="168" customFormat="1" ht="35.1" customHeight="1">
      <c r="A1063" s="56" t="s">
        <v>2483</v>
      </c>
      <c r="B1063" s="27" t="s">
        <v>3601</v>
      </c>
      <c r="C1063" s="44" t="s">
        <v>226</v>
      </c>
      <c r="D1063" s="42">
        <v>50</v>
      </c>
      <c r="E1063" s="67">
        <v>3.37</v>
      </c>
      <c r="F1063" s="68">
        <v>2.4</v>
      </c>
      <c r="G1063" s="122"/>
      <c r="H1063" s="68">
        <f>F1063*G1063</f>
        <v>0</v>
      </c>
    </row>
    <row r="1064" spans="1:8" s="168" customFormat="1" ht="35.1" customHeight="1">
      <c r="A1064" s="54" t="s">
        <v>549</v>
      </c>
      <c r="B1064" s="27" t="s">
        <v>3602</v>
      </c>
      <c r="C1064" s="170" t="s">
        <v>2273</v>
      </c>
      <c r="D1064" s="170">
        <v>50</v>
      </c>
      <c r="E1064" s="67">
        <v>19.09</v>
      </c>
      <c r="F1064" s="68">
        <v>13.6</v>
      </c>
      <c r="G1064" s="70"/>
      <c r="H1064" s="68">
        <f>F1064*G1064</f>
        <v>0</v>
      </c>
    </row>
    <row r="1065" spans="1:8" s="168" customFormat="1" ht="35.1" customHeight="1">
      <c r="A1065" s="54" t="s">
        <v>548</v>
      </c>
      <c r="B1065" s="27" t="s">
        <v>3602</v>
      </c>
      <c r="C1065" s="170" t="s">
        <v>257</v>
      </c>
      <c r="D1065" s="170">
        <v>50</v>
      </c>
      <c r="E1065" s="67">
        <v>12.5</v>
      </c>
      <c r="F1065" s="68">
        <v>8.9</v>
      </c>
      <c r="G1065" s="70"/>
      <c r="H1065" s="68">
        <f>F1065*G1065</f>
        <v>0</v>
      </c>
    </row>
    <row r="1066" spans="1:8" s="168" customFormat="1" ht="35.1" customHeight="1">
      <c r="A1066" s="56" t="s">
        <v>2507</v>
      </c>
      <c r="B1066" s="27" t="s">
        <v>3602</v>
      </c>
      <c r="C1066" s="44" t="s">
        <v>230</v>
      </c>
      <c r="D1066" s="42">
        <v>50</v>
      </c>
      <c r="E1066" s="67">
        <v>12.07</v>
      </c>
      <c r="F1066" s="68">
        <v>8.6</v>
      </c>
      <c r="G1066" s="122"/>
      <c r="H1066" s="68">
        <f>F1066*G1066</f>
        <v>0</v>
      </c>
    </row>
    <row r="1067" spans="1:8" s="168" customFormat="1" ht="35.1" customHeight="1">
      <c r="A1067" s="52" t="s">
        <v>552</v>
      </c>
      <c r="B1067" s="27" t="s">
        <v>3603</v>
      </c>
      <c r="C1067" s="44" t="s">
        <v>255</v>
      </c>
      <c r="D1067" s="42">
        <v>50</v>
      </c>
      <c r="E1067" s="67">
        <v>12.62</v>
      </c>
      <c r="F1067" s="68">
        <v>8.99</v>
      </c>
      <c r="G1067" s="122"/>
      <c r="H1067" s="68">
        <f>F1067*G1067</f>
        <v>0</v>
      </c>
    </row>
    <row r="1068" spans="1:8" s="168" customFormat="1" ht="35.1" customHeight="1">
      <c r="A1068" s="54" t="s">
        <v>550</v>
      </c>
      <c r="B1068" s="27" t="s">
        <v>3603</v>
      </c>
      <c r="C1068" s="170" t="s">
        <v>217</v>
      </c>
      <c r="D1068" s="170">
        <v>50</v>
      </c>
      <c r="E1068" s="67">
        <v>14.03</v>
      </c>
      <c r="F1068" s="68">
        <v>9.99</v>
      </c>
      <c r="G1068" s="70"/>
      <c r="H1068" s="68">
        <f>F1068*G1068</f>
        <v>0</v>
      </c>
    </row>
    <row r="1069" spans="1:8" s="168" customFormat="1" ht="35.1" customHeight="1">
      <c r="A1069" s="52" t="s">
        <v>1754</v>
      </c>
      <c r="B1069" s="27" t="s">
        <v>3604</v>
      </c>
      <c r="C1069" s="44" t="s">
        <v>252</v>
      </c>
      <c r="D1069" s="42">
        <v>50</v>
      </c>
      <c r="E1069" s="67">
        <v>18.670000000000002</v>
      </c>
      <c r="F1069" s="68">
        <v>13.3</v>
      </c>
      <c r="G1069" s="122"/>
      <c r="H1069" s="68">
        <f>F1069*G1069</f>
        <v>0</v>
      </c>
    </row>
    <row r="1070" spans="1:8" s="168" customFormat="1" ht="35.1" customHeight="1">
      <c r="A1070" s="52" t="s">
        <v>1974</v>
      </c>
      <c r="B1070" s="27" t="s">
        <v>3605</v>
      </c>
      <c r="C1070" s="44" t="s">
        <v>511</v>
      </c>
      <c r="D1070" s="42">
        <v>50</v>
      </c>
      <c r="E1070" s="67">
        <v>11.37</v>
      </c>
      <c r="F1070" s="68">
        <v>8.1</v>
      </c>
      <c r="G1070" s="122"/>
      <c r="H1070" s="68">
        <f>F1070*G1070</f>
        <v>0</v>
      </c>
    </row>
    <row r="1071" spans="1:8" s="168" customFormat="1" ht="35.1" customHeight="1">
      <c r="A1071" s="56" t="s">
        <v>2337</v>
      </c>
      <c r="B1071" s="27" t="s">
        <v>3606</v>
      </c>
      <c r="C1071" s="44" t="s">
        <v>261</v>
      </c>
      <c r="D1071" s="42">
        <v>50</v>
      </c>
      <c r="E1071" s="67">
        <v>7.69</v>
      </c>
      <c r="F1071" s="68">
        <v>5.48</v>
      </c>
      <c r="G1071" s="122"/>
      <c r="H1071" s="68">
        <f>F1071*G1071</f>
        <v>0</v>
      </c>
    </row>
    <row r="1072" spans="1:8" s="168" customFormat="1" ht="35.1" customHeight="1">
      <c r="A1072" s="56" t="s">
        <v>3382</v>
      </c>
      <c r="B1072" s="27" t="s">
        <v>3607</v>
      </c>
      <c r="C1072" s="44" t="s">
        <v>2586</v>
      </c>
      <c r="D1072" s="42">
        <v>50</v>
      </c>
      <c r="E1072" s="67">
        <v>11.06</v>
      </c>
      <c r="F1072" s="68">
        <v>7.88</v>
      </c>
      <c r="G1072" s="122"/>
      <c r="H1072" s="68">
        <f>F1072*G1072</f>
        <v>0</v>
      </c>
    </row>
    <row r="1073" spans="1:8" s="168" customFormat="1" ht="35.1" customHeight="1">
      <c r="A1073" s="52" t="s">
        <v>1615</v>
      </c>
      <c r="B1073" s="27" t="s">
        <v>3607</v>
      </c>
      <c r="C1073" s="44" t="s">
        <v>218</v>
      </c>
      <c r="D1073" s="42">
        <v>50</v>
      </c>
      <c r="E1073" s="67">
        <v>10.81</v>
      </c>
      <c r="F1073" s="68">
        <v>7.7</v>
      </c>
      <c r="G1073" s="122"/>
      <c r="H1073" s="68">
        <f>F1073*G1073</f>
        <v>0</v>
      </c>
    </row>
    <row r="1074" spans="1:8" s="168" customFormat="1" ht="35.1" customHeight="1">
      <c r="A1074" s="55" t="s">
        <v>1976</v>
      </c>
      <c r="B1074" s="47" t="s">
        <v>2399</v>
      </c>
      <c r="C1074" s="44" t="s">
        <v>218</v>
      </c>
      <c r="D1074" s="169">
        <v>30</v>
      </c>
      <c r="E1074" s="67">
        <v>11.48</v>
      </c>
      <c r="F1074" s="68">
        <v>8.18</v>
      </c>
      <c r="G1074" s="129"/>
      <c r="H1074" s="68">
        <f>F1074*G1074</f>
        <v>0</v>
      </c>
    </row>
    <row r="1075" spans="1:8" s="168" customFormat="1" ht="35.1" customHeight="1">
      <c r="A1075" s="134" t="s">
        <v>553</v>
      </c>
      <c r="B1075" s="27" t="s">
        <v>3608</v>
      </c>
      <c r="C1075" s="44" t="s">
        <v>222</v>
      </c>
      <c r="D1075" s="172">
        <v>40</v>
      </c>
      <c r="E1075" s="67">
        <v>11.58</v>
      </c>
      <c r="F1075" s="68">
        <v>8.25</v>
      </c>
      <c r="G1075" s="132"/>
      <c r="H1075" s="68">
        <f>F1075*G1075</f>
        <v>0</v>
      </c>
    </row>
    <row r="1076" spans="1:8" s="168" customFormat="1" ht="35.1" customHeight="1">
      <c r="A1076" s="52" t="s">
        <v>1755</v>
      </c>
      <c r="B1076" s="27" t="s">
        <v>3022</v>
      </c>
      <c r="C1076" s="44" t="s">
        <v>1911</v>
      </c>
      <c r="D1076" s="42">
        <v>40</v>
      </c>
      <c r="E1076" s="67">
        <v>11.58</v>
      </c>
      <c r="F1076" s="68">
        <v>8.25</v>
      </c>
      <c r="G1076" s="122"/>
      <c r="H1076" s="68">
        <f>F1076*G1076</f>
        <v>0</v>
      </c>
    </row>
    <row r="1077" spans="1:8" s="168" customFormat="1" ht="35.1" customHeight="1">
      <c r="A1077" s="55" t="s">
        <v>1975</v>
      </c>
      <c r="B1077" s="47" t="s">
        <v>2211</v>
      </c>
      <c r="C1077" s="44" t="s">
        <v>1911</v>
      </c>
      <c r="D1077" s="169">
        <v>30</v>
      </c>
      <c r="E1077" s="67">
        <v>11.48</v>
      </c>
      <c r="F1077" s="68">
        <v>8.18</v>
      </c>
      <c r="G1077" s="129"/>
      <c r="H1077" s="68">
        <f>F1077*G1077</f>
        <v>0</v>
      </c>
    </row>
    <row r="1078" spans="1:8" s="168" customFormat="1" ht="35.1" customHeight="1">
      <c r="A1078" s="134" t="s">
        <v>551</v>
      </c>
      <c r="B1078" s="27" t="s">
        <v>3609</v>
      </c>
      <c r="C1078" s="44" t="s">
        <v>279</v>
      </c>
      <c r="D1078" s="172">
        <v>30</v>
      </c>
      <c r="E1078" s="67">
        <v>11.5</v>
      </c>
      <c r="F1078" s="68">
        <v>8.19</v>
      </c>
      <c r="G1078" s="132"/>
      <c r="H1078" s="68">
        <f>F1078*G1078</f>
        <v>0</v>
      </c>
    </row>
    <row r="1079" spans="1:8" s="168" customFormat="1" ht="35.1" customHeight="1">
      <c r="A1079" s="134" t="s">
        <v>554</v>
      </c>
      <c r="B1079" s="27" t="s">
        <v>3610</v>
      </c>
      <c r="C1079" s="44" t="s">
        <v>539</v>
      </c>
      <c r="D1079" s="172">
        <v>30</v>
      </c>
      <c r="E1079" s="67">
        <v>16.22</v>
      </c>
      <c r="F1079" s="68">
        <v>11.55</v>
      </c>
      <c r="G1079" s="132"/>
      <c r="H1079" s="68">
        <f>F1079*G1079</f>
        <v>0</v>
      </c>
    </row>
    <row r="1080" spans="1:8" s="168" customFormat="1" ht="35.1" customHeight="1">
      <c r="A1080" s="57" t="s">
        <v>1977</v>
      </c>
      <c r="B1080" s="47" t="s">
        <v>1978</v>
      </c>
      <c r="C1080" s="44" t="s">
        <v>300</v>
      </c>
      <c r="D1080" s="169">
        <v>10</v>
      </c>
      <c r="E1080" s="67">
        <v>49.98</v>
      </c>
      <c r="F1080" s="68">
        <v>35.6</v>
      </c>
      <c r="G1080" s="129"/>
      <c r="H1080" s="68">
        <f>F1080*G1080</f>
        <v>0</v>
      </c>
    </row>
    <row r="1081" spans="1:8" s="168" customFormat="1" ht="35.1" customHeight="1">
      <c r="A1081" s="56" t="s">
        <v>2422</v>
      </c>
      <c r="B1081" s="27" t="s">
        <v>3611</v>
      </c>
      <c r="C1081" s="44" t="s">
        <v>218</v>
      </c>
      <c r="D1081" s="42">
        <v>50</v>
      </c>
      <c r="E1081" s="67">
        <v>7.69</v>
      </c>
      <c r="F1081" s="68">
        <v>5.48</v>
      </c>
      <c r="G1081" s="122"/>
      <c r="H1081" s="68">
        <f>F1081*G1081</f>
        <v>0</v>
      </c>
    </row>
    <row r="1082" spans="1:8" s="168" customFormat="1" ht="35.1" customHeight="1">
      <c r="A1082" s="57" t="s">
        <v>1979</v>
      </c>
      <c r="B1082" s="47" t="s">
        <v>1980</v>
      </c>
      <c r="C1082" s="44" t="s">
        <v>224</v>
      </c>
      <c r="D1082" s="169">
        <v>30</v>
      </c>
      <c r="E1082" s="67">
        <v>18.95</v>
      </c>
      <c r="F1082" s="68">
        <v>13.5</v>
      </c>
      <c r="G1082" s="129"/>
      <c r="H1082" s="68">
        <f>F1082*G1082</f>
        <v>0</v>
      </c>
    </row>
    <row r="1083" spans="1:8" s="168" customFormat="1" ht="35.1" customHeight="1">
      <c r="A1083" s="57" t="s">
        <v>1981</v>
      </c>
      <c r="B1083" s="47" t="s">
        <v>1982</v>
      </c>
      <c r="C1083" s="44" t="s">
        <v>1943</v>
      </c>
      <c r="D1083" s="169">
        <v>30</v>
      </c>
      <c r="E1083" s="67">
        <v>13.9</v>
      </c>
      <c r="F1083" s="68">
        <v>9.9</v>
      </c>
      <c r="G1083" s="129"/>
      <c r="H1083" s="68">
        <f>F1083*G1083</f>
        <v>0</v>
      </c>
    </row>
    <row r="1084" spans="1:8" s="168" customFormat="1" ht="35.1" customHeight="1">
      <c r="A1084" s="57" t="s">
        <v>1983</v>
      </c>
      <c r="B1084" s="47" t="s">
        <v>1984</v>
      </c>
      <c r="C1084" s="44" t="s">
        <v>296</v>
      </c>
      <c r="D1084" s="169">
        <v>10</v>
      </c>
      <c r="E1084" s="67">
        <v>47.03</v>
      </c>
      <c r="F1084" s="68">
        <v>33.5</v>
      </c>
      <c r="G1084" s="129"/>
      <c r="H1084" s="68">
        <f>F1084*G1084</f>
        <v>0</v>
      </c>
    </row>
    <row r="1085" spans="1:8" s="168" customFormat="1" ht="35.1" customHeight="1">
      <c r="A1085" s="57" t="s">
        <v>1985</v>
      </c>
      <c r="B1085" s="47" t="s">
        <v>2454</v>
      </c>
      <c r="C1085" s="44" t="s">
        <v>366</v>
      </c>
      <c r="D1085" s="169">
        <v>30</v>
      </c>
      <c r="E1085" s="67">
        <v>11.63</v>
      </c>
      <c r="F1085" s="68">
        <v>8.2799999999999994</v>
      </c>
      <c r="G1085" s="129"/>
      <c r="H1085" s="68">
        <f>F1085*G1085</f>
        <v>0</v>
      </c>
    </row>
    <row r="1086" spans="1:8" s="168" customFormat="1" ht="35.1" customHeight="1">
      <c r="A1086" s="123" t="s">
        <v>2343</v>
      </c>
      <c r="B1086" s="27" t="s">
        <v>2344</v>
      </c>
      <c r="C1086" s="44" t="s">
        <v>1911</v>
      </c>
      <c r="D1086" s="42"/>
      <c r="E1086" s="67">
        <v>10.32</v>
      </c>
      <c r="F1086" s="68">
        <v>7.35</v>
      </c>
      <c r="G1086" s="122"/>
      <c r="H1086" s="68">
        <f>F1086*G1086</f>
        <v>0</v>
      </c>
    </row>
    <row r="1087" spans="1:8" s="168" customFormat="1" ht="35.1" customHeight="1">
      <c r="A1087" s="57" t="s">
        <v>555</v>
      </c>
      <c r="B1087" s="48" t="s">
        <v>556</v>
      </c>
      <c r="C1087" s="44" t="s">
        <v>411</v>
      </c>
      <c r="D1087" s="175">
        <v>500</v>
      </c>
      <c r="E1087" s="67">
        <v>3.29</v>
      </c>
      <c r="F1087" s="68">
        <v>2.34</v>
      </c>
      <c r="G1087" s="129"/>
      <c r="H1087" s="68">
        <f>F1087*G1087</f>
        <v>0</v>
      </c>
    </row>
    <row r="1088" spans="1:8" s="168" customFormat="1" ht="35.1" customHeight="1">
      <c r="A1088" s="54" t="s">
        <v>562</v>
      </c>
      <c r="B1088" s="27" t="s">
        <v>3023</v>
      </c>
      <c r="C1088" s="170" t="s">
        <v>224</v>
      </c>
      <c r="D1088" s="170"/>
      <c r="E1088" s="67">
        <v>6.6</v>
      </c>
      <c r="F1088" s="68">
        <v>4.7</v>
      </c>
      <c r="G1088" s="70"/>
      <c r="H1088" s="68">
        <f>F1088*G1088</f>
        <v>0</v>
      </c>
    </row>
    <row r="1089" spans="1:8" s="168" customFormat="1" ht="35.1" customHeight="1">
      <c r="A1089" s="54" t="s">
        <v>561</v>
      </c>
      <c r="B1089" s="27" t="s">
        <v>3024</v>
      </c>
      <c r="C1089" s="170" t="s">
        <v>226</v>
      </c>
      <c r="D1089" s="170">
        <v>100</v>
      </c>
      <c r="E1089" s="67">
        <v>4.4800000000000004</v>
      </c>
      <c r="F1089" s="68">
        <v>3.19</v>
      </c>
      <c r="G1089" s="70"/>
      <c r="H1089" s="68">
        <f>F1089*G1089</f>
        <v>0</v>
      </c>
    </row>
    <row r="1090" spans="1:8" s="168" customFormat="1" ht="35.1" customHeight="1">
      <c r="A1090" s="54" t="s">
        <v>557</v>
      </c>
      <c r="B1090" s="27" t="s">
        <v>3025</v>
      </c>
      <c r="C1090" s="170" t="s">
        <v>343</v>
      </c>
      <c r="D1090" s="170"/>
      <c r="E1090" s="67">
        <v>4.49</v>
      </c>
      <c r="F1090" s="68">
        <v>3.2</v>
      </c>
      <c r="G1090" s="70"/>
      <c r="H1090" s="68">
        <f>F1090*G1090</f>
        <v>0</v>
      </c>
    </row>
    <row r="1091" spans="1:8" s="168" customFormat="1" ht="35.1" customHeight="1">
      <c r="A1091" s="54" t="s">
        <v>558</v>
      </c>
      <c r="B1091" s="27" t="s">
        <v>3026</v>
      </c>
      <c r="C1091" s="170" t="s">
        <v>234</v>
      </c>
      <c r="D1091" s="170"/>
      <c r="E1091" s="67">
        <v>4.49</v>
      </c>
      <c r="F1091" s="68">
        <v>3.2</v>
      </c>
      <c r="G1091" s="70"/>
      <c r="H1091" s="68">
        <f>F1091*G1091</f>
        <v>0</v>
      </c>
    </row>
    <row r="1092" spans="1:8" s="168" customFormat="1" ht="35.1" customHeight="1">
      <c r="A1092" s="54" t="s">
        <v>559</v>
      </c>
      <c r="B1092" s="27" t="s">
        <v>3027</v>
      </c>
      <c r="C1092" s="170" t="s">
        <v>306</v>
      </c>
      <c r="D1092" s="170">
        <v>300</v>
      </c>
      <c r="E1092" s="67">
        <v>3.58</v>
      </c>
      <c r="F1092" s="68">
        <v>2.5499999999999998</v>
      </c>
      <c r="G1092" s="70"/>
      <c r="H1092" s="68">
        <f>F1092*G1092</f>
        <v>0</v>
      </c>
    </row>
    <row r="1093" spans="1:8" s="168" customFormat="1" ht="35.1" customHeight="1">
      <c r="A1093" s="55" t="s">
        <v>563</v>
      </c>
      <c r="B1093" s="49" t="s">
        <v>1756</v>
      </c>
      <c r="C1093" s="44" t="s">
        <v>2273</v>
      </c>
      <c r="D1093" s="171">
        <v>150</v>
      </c>
      <c r="E1093" s="67">
        <v>2.78</v>
      </c>
      <c r="F1093" s="68">
        <v>1.98</v>
      </c>
      <c r="G1093" s="129"/>
      <c r="H1093" s="68">
        <f>F1093*G1093</f>
        <v>0</v>
      </c>
    </row>
    <row r="1094" spans="1:8" s="168" customFormat="1" ht="35.1" customHeight="1">
      <c r="A1094" s="57" t="s">
        <v>564</v>
      </c>
      <c r="B1094" s="48" t="s">
        <v>565</v>
      </c>
      <c r="C1094" s="44" t="s">
        <v>409</v>
      </c>
      <c r="D1094" s="171">
        <v>200</v>
      </c>
      <c r="E1094" s="67">
        <v>2.5</v>
      </c>
      <c r="F1094" s="68">
        <v>1.78</v>
      </c>
      <c r="G1094" s="129"/>
      <c r="H1094" s="68">
        <f>F1094*G1094</f>
        <v>0</v>
      </c>
    </row>
    <row r="1095" spans="1:8" s="168" customFormat="1" ht="35.1" customHeight="1">
      <c r="A1095" s="54" t="s">
        <v>566</v>
      </c>
      <c r="B1095" s="27" t="s">
        <v>3028</v>
      </c>
      <c r="C1095" s="170" t="s">
        <v>246</v>
      </c>
      <c r="D1095" s="170">
        <v>50</v>
      </c>
      <c r="E1095" s="67">
        <v>6.88</v>
      </c>
      <c r="F1095" s="68">
        <v>4.9000000000000004</v>
      </c>
      <c r="G1095" s="70"/>
      <c r="H1095" s="68">
        <f>F1095*G1095</f>
        <v>0</v>
      </c>
    </row>
    <row r="1096" spans="1:8" s="168" customFormat="1" ht="35.1" customHeight="1">
      <c r="A1096" s="54" t="s">
        <v>567</v>
      </c>
      <c r="B1096" s="27" t="s">
        <v>3029</v>
      </c>
      <c r="C1096" s="170" t="s">
        <v>226</v>
      </c>
      <c r="D1096" s="170">
        <v>50</v>
      </c>
      <c r="E1096" s="67">
        <v>7.3</v>
      </c>
      <c r="F1096" s="68">
        <v>5.2</v>
      </c>
      <c r="G1096" s="70"/>
      <c r="H1096" s="68">
        <f>F1096*G1096</f>
        <v>0</v>
      </c>
    </row>
    <row r="1097" spans="1:8" s="168" customFormat="1" ht="35.1" customHeight="1">
      <c r="A1097" s="54" t="s">
        <v>568</v>
      </c>
      <c r="B1097" s="27" t="s">
        <v>3030</v>
      </c>
      <c r="C1097" s="170" t="s">
        <v>292</v>
      </c>
      <c r="D1097" s="170">
        <v>50</v>
      </c>
      <c r="E1097" s="67">
        <v>6.88</v>
      </c>
      <c r="F1097" s="68">
        <v>4.9000000000000004</v>
      </c>
      <c r="G1097" s="70"/>
      <c r="H1097" s="68">
        <f>F1097*G1097</f>
        <v>0</v>
      </c>
    </row>
    <row r="1098" spans="1:8" s="168" customFormat="1" ht="35.1" customHeight="1">
      <c r="A1098" s="54" t="s">
        <v>569</v>
      </c>
      <c r="B1098" s="27" t="s">
        <v>3031</v>
      </c>
      <c r="C1098" s="170" t="s">
        <v>246</v>
      </c>
      <c r="D1098" s="170">
        <v>50</v>
      </c>
      <c r="E1098" s="67">
        <v>4.2</v>
      </c>
      <c r="F1098" s="68">
        <v>2.99</v>
      </c>
      <c r="G1098" s="70"/>
      <c r="H1098" s="68">
        <f>F1098*G1098</f>
        <v>0</v>
      </c>
    </row>
    <row r="1099" spans="1:8" s="168" customFormat="1" ht="35.1" customHeight="1">
      <c r="A1099" s="160" t="s">
        <v>1757</v>
      </c>
      <c r="B1099" s="43" t="s">
        <v>1758</v>
      </c>
      <c r="C1099" s="85" t="s">
        <v>2949</v>
      </c>
      <c r="D1099" s="85"/>
      <c r="E1099" s="67">
        <v>19.489999999999998</v>
      </c>
      <c r="F1099" s="68">
        <v>13.88</v>
      </c>
      <c r="G1099" s="129"/>
      <c r="H1099" s="68">
        <f>F1099*G1099</f>
        <v>0</v>
      </c>
    </row>
    <row r="1100" spans="1:8" s="168" customFormat="1" ht="35.1" customHeight="1">
      <c r="A1100" s="52" t="s">
        <v>571</v>
      </c>
      <c r="B1100" s="27" t="s">
        <v>3612</v>
      </c>
      <c r="C1100" s="44" t="s">
        <v>246</v>
      </c>
      <c r="D1100" s="42">
        <v>500</v>
      </c>
      <c r="E1100" s="67">
        <v>0.59</v>
      </c>
      <c r="F1100" s="68">
        <v>0.42</v>
      </c>
      <c r="G1100" s="122"/>
      <c r="H1100" s="68">
        <f>F1100*G1100</f>
        <v>0</v>
      </c>
    </row>
    <row r="1101" spans="1:8" s="168" customFormat="1" ht="35.1" customHeight="1">
      <c r="A1101" s="69" t="s">
        <v>570</v>
      </c>
      <c r="B1101" s="27" t="s">
        <v>3612</v>
      </c>
      <c r="C1101" s="170" t="s">
        <v>2949</v>
      </c>
      <c r="D1101" s="44">
        <v>500</v>
      </c>
      <c r="E1101" s="67">
        <v>0.63</v>
      </c>
      <c r="F1101" s="68">
        <v>0.45</v>
      </c>
      <c r="G1101" s="123"/>
      <c r="H1101" s="68">
        <f>F1101*G1101</f>
        <v>0</v>
      </c>
    </row>
    <row r="1102" spans="1:8" s="168" customFormat="1" ht="35.1" customHeight="1">
      <c r="A1102" s="56" t="s">
        <v>572</v>
      </c>
      <c r="B1102" s="27" t="s">
        <v>3612</v>
      </c>
      <c r="C1102" s="170" t="s">
        <v>226</v>
      </c>
      <c r="D1102" s="170">
        <v>500</v>
      </c>
      <c r="E1102" s="67">
        <v>0.84</v>
      </c>
      <c r="F1102" s="68">
        <v>0.6</v>
      </c>
      <c r="G1102" s="70"/>
      <c r="H1102" s="68">
        <f>F1102*G1102</f>
        <v>0</v>
      </c>
    </row>
    <row r="1103" spans="1:8" s="168" customFormat="1" ht="35.1" customHeight="1">
      <c r="A1103" s="56" t="s">
        <v>3261</v>
      </c>
      <c r="B1103" s="27" t="s">
        <v>3613</v>
      </c>
      <c r="C1103" s="44" t="s">
        <v>292</v>
      </c>
      <c r="D1103" s="42">
        <v>500</v>
      </c>
      <c r="E1103" s="67">
        <v>0.55000000000000004</v>
      </c>
      <c r="F1103" s="68">
        <v>0.39</v>
      </c>
      <c r="G1103" s="122"/>
      <c r="H1103" s="68">
        <f>F1103*G1103</f>
        <v>0</v>
      </c>
    </row>
    <row r="1104" spans="1:8" s="168" customFormat="1" ht="35.1" customHeight="1">
      <c r="A1104" s="57" t="s">
        <v>1986</v>
      </c>
      <c r="B1104" s="51" t="s">
        <v>1987</v>
      </c>
      <c r="C1104" s="44" t="s">
        <v>296</v>
      </c>
      <c r="D1104" s="169">
        <v>500</v>
      </c>
      <c r="E1104" s="67">
        <v>1.31</v>
      </c>
      <c r="F1104" s="68">
        <v>0.93</v>
      </c>
      <c r="G1104" s="129"/>
      <c r="H1104" s="68">
        <f>F1104*G1104</f>
        <v>0</v>
      </c>
    </row>
    <row r="1105" spans="1:8" s="168" customFormat="1" ht="35.1" customHeight="1">
      <c r="A1105" s="55" t="s">
        <v>1988</v>
      </c>
      <c r="B1105" s="47" t="s">
        <v>1989</v>
      </c>
      <c r="C1105" s="44" t="s">
        <v>296</v>
      </c>
      <c r="D1105" s="169">
        <v>300</v>
      </c>
      <c r="E1105" s="67">
        <v>0.39</v>
      </c>
      <c r="F1105" s="68">
        <v>0.28000000000000003</v>
      </c>
      <c r="G1105" s="129"/>
      <c r="H1105" s="68">
        <f>F1105*G1105</f>
        <v>0</v>
      </c>
    </row>
    <row r="1106" spans="1:8" s="168" customFormat="1" ht="35.1" customHeight="1">
      <c r="A1106" s="55" t="s">
        <v>1990</v>
      </c>
      <c r="B1106" s="47" t="s">
        <v>2212</v>
      </c>
      <c r="C1106" s="44" t="s">
        <v>1911</v>
      </c>
      <c r="D1106" s="169">
        <v>250</v>
      </c>
      <c r="E1106" s="67">
        <v>1.54</v>
      </c>
      <c r="F1106" s="68">
        <v>1.1000000000000001</v>
      </c>
      <c r="G1106" s="129"/>
      <c r="H1106" s="68">
        <f>F1106*G1106</f>
        <v>0</v>
      </c>
    </row>
    <row r="1107" spans="1:8" s="168" customFormat="1" ht="35.1" customHeight="1">
      <c r="A1107" s="56" t="s">
        <v>2430</v>
      </c>
      <c r="B1107" s="27" t="s">
        <v>3614</v>
      </c>
      <c r="C1107" s="44" t="s">
        <v>431</v>
      </c>
      <c r="D1107" s="42">
        <v>20</v>
      </c>
      <c r="E1107" s="67">
        <v>21.76</v>
      </c>
      <c r="F1107" s="68">
        <v>15.5</v>
      </c>
      <c r="G1107" s="122"/>
      <c r="H1107" s="68">
        <f>F1107*G1107</f>
        <v>0</v>
      </c>
    </row>
    <row r="1108" spans="1:8" s="168" customFormat="1" ht="35.1" customHeight="1">
      <c r="A1108" s="56" t="s">
        <v>3036</v>
      </c>
      <c r="B1108" s="27" t="s">
        <v>3614</v>
      </c>
      <c r="C1108" s="44" t="s">
        <v>310</v>
      </c>
      <c r="D1108" s="42">
        <v>20</v>
      </c>
      <c r="E1108" s="67">
        <v>10.95</v>
      </c>
      <c r="F1108" s="68">
        <v>7.8</v>
      </c>
      <c r="G1108" s="122"/>
      <c r="H1108" s="68">
        <f>F1108*G1108</f>
        <v>0</v>
      </c>
    </row>
    <row r="1109" spans="1:8" s="168" customFormat="1" ht="35.1" customHeight="1">
      <c r="A1109" s="56" t="s">
        <v>2493</v>
      </c>
      <c r="B1109" s="27" t="s">
        <v>3614</v>
      </c>
      <c r="C1109" s="44" t="s">
        <v>292</v>
      </c>
      <c r="D1109" s="42">
        <v>20</v>
      </c>
      <c r="E1109" s="67">
        <v>9.81</v>
      </c>
      <c r="F1109" s="68">
        <v>6.99</v>
      </c>
      <c r="G1109" s="122"/>
      <c r="H1109" s="68">
        <f>F1109*G1109</f>
        <v>0</v>
      </c>
    </row>
    <row r="1110" spans="1:8" s="168" customFormat="1" ht="35.1" customHeight="1">
      <c r="A1110" s="56" t="s">
        <v>2466</v>
      </c>
      <c r="B1110" s="27" t="s">
        <v>3615</v>
      </c>
      <c r="C1110" s="44" t="s">
        <v>341</v>
      </c>
      <c r="D1110" s="42">
        <v>20</v>
      </c>
      <c r="E1110" s="67">
        <v>10.6</v>
      </c>
      <c r="F1110" s="68">
        <v>7.55</v>
      </c>
      <c r="G1110" s="122"/>
      <c r="H1110" s="68">
        <f>F1110*G1110</f>
        <v>0</v>
      </c>
    </row>
    <row r="1111" spans="1:8" s="168" customFormat="1" ht="35.1" customHeight="1">
      <c r="A1111" s="53" t="s">
        <v>3968</v>
      </c>
      <c r="B1111" s="50" t="s">
        <v>3615</v>
      </c>
      <c r="C1111" s="44" t="s">
        <v>2582</v>
      </c>
      <c r="D1111" s="42">
        <v>20</v>
      </c>
      <c r="E1111" s="67">
        <v>7.3</v>
      </c>
      <c r="F1111" s="68">
        <v>5.98</v>
      </c>
      <c r="G1111" s="122"/>
      <c r="H1111" s="68">
        <f>F1111*G1111</f>
        <v>0</v>
      </c>
    </row>
    <row r="1112" spans="1:8" s="168" customFormat="1" ht="35.1" customHeight="1">
      <c r="A1112" s="56" t="s">
        <v>573</v>
      </c>
      <c r="B1112" s="27" t="s">
        <v>3615</v>
      </c>
      <c r="C1112" s="170" t="s">
        <v>257</v>
      </c>
      <c r="D1112" s="42">
        <v>20</v>
      </c>
      <c r="E1112" s="67">
        <v>15.44</v>
      </c>
      <c r="F1112" s="68">
        <v>11</v>
      </c>
      <c r="G1112" s="70"/>
      <c r="H1112" s="68">
        <f>F1112*G1112</f>
        <v>0</v>
      </c>
    </row>
    <row r="1113" spans="1:8" s="168" customFormat="1" ht="35.1" customHeight="1">
      <c r="A1113" s="57" t="s">
        <v>1991</v>
      </c>
      <c r="B1113" s="47" t="s">
        <v>1992</v>
      </c>
      <c r="C1113" s="44" t="s">
        <v>257</v>
      </c>
      <c r="D1113" s="169">
        <v>20</v>
      </c>
      <c r="E1113" s="67">
        <v>21.76</v>
      </c>
      <c r="F1113" s="68">
        <v>15.5</v>
      </c>
      <c r="G1113" s="129"/>
      <c r="H1113" s="68">
        <f>F1113*G1113</f>
        <v>0</v>
      </c>
    </row>
    <row r="1114" spans="1:8" s="168" customFormat="1" ht="35.1" customHeight="1">
      <c r="A1114" s="53" t="s">
        <v>4004</v>
      </c>
      <c r="B1114" s="50" t="s">
        <v>4005</v>
      </c>
      <c r="C1114" s="44" t="s">
        <v>287</v>
      </c>
      <c r="D1114" s="42">
        <v>20</v>
      </c>
      <c r="E1114" s="67">
        <v>16.47</v>
      </c>
      <c r="F1114" s="68">
        <v>13.5</v>
      </c>
      <c r="G1114" s="122"/>
      <c r="H1114" s="68">
        <f>F1114*G1114</f>
        <v>0</v>
      </c>
    </row>
    <row r="1115" spans="1:8" s="168" customFormat="1" ht="35.1" customHeight="1">
      <c r="A1115" s="54" t="s">
        <v>575</v>
      </c>
      <c r="B1115" s="27" t="s">
        <v>3032</v>
      </c>
      <c r="C1115" s="170" t="s">
        <v>218</v>
      </c>
      <c r="D1115" s="170">
        <v>30</v>
      </c>
      <c r="E1115" s="67">
        <v>40.01</v>
      </c>
      <c r="F1115" s="68">
        <v>28.5</v>
      </c>
      <c r="G1115" s="70"/>
      <c r="H1115" s="68">
        <f>F1115*G1115</f>
        <v>0</v>
      </c>
    </row>
    <row r="1116" spans="1:8" s="168" customFormat="1" ht="35.1" customHeight="1">
      <c r="A1116" s="54" t="s">
        <v>578</v>
      </c>
      <c r="B1116" s="27" t="s">
        <v>3033</v>
      </c>
      <c r="C1116" s="170" t="s">
        <v>292</v>
      </c>
      <c r="D1116" s="170">
        <v>18</v>
      </c>
      <c r="E1116" s="67">
        <v>24.57</v>
      </c>
      <c r="F1116" s="68">
        <v>17.5</v>
      </c>
      <c r="G1116" s="70"/>
      <c r="H1116" s="68">
        <f>F1116*G1116</f>
        <v>0</v>
      </c>
    </row>
    <row r="1117" spans="1:8" s="168" customFormat="1" ht="35.1" customHeight="1">
      <c r="A1117" s="54" t="s">
        <v>576</v>
      </c>
      <c r="B1117" s="27" t="s">
        <v>3034</v>
      </c>
      <c r="C1117" s="170" t="s">
        <v>292</v>
      </c>
      <c r="D1117" s="170">
        <v>18</v>
      </c>
      <c r="E1117" s="67">
        <v>25.13</v>
      </c>
      <c r="F1117" s="68">
        <v>17.899999999999999</v>
      </c>
      <c r="G1117" s="70"/>
      <c r="H1117" s="68">
        <f>F1117*G1117</f>
        <v>0</v>
      </c>
    </row>
    <row r="1118" spans="1:8" s="168" customFormat="1" ht="35.1" customHeight="1">
      <c r="A1118" s="54" t="s">
        <v>577</v>
      </c>
      <c r="B1118" s="27" t="s">
        <v>3035</v>
      </c>
      <c r="C1118" s="170" t="s">
        <v>292</v>
      </c>
      <c r="D1118" s="170">
        <v>18</v>
      </c>
      <c r="E1118" s="67">
        <v>24.57</v>
      </c>
      <c r="F1118" s="68">
        <v>17.5</v>
      </c>
      <c r="G1118" s="70"/>
      <c r="H1118" s="68">
        <f>F1118*G1118</f>
        <v>0</v>
      </c>
    </row>
    <row r="1119" spans="1:8" s="168" customFormat="1" ht="35.1" customHeight="1">
      <c r="A1119" s="52" t="s">
        <v>1616</v>
      </c>
      <c r="B1119" s="27" t="s">
        <v>3616</v>
      </c>
      <c r="C1119" s="44" t="s">
        <v>274</v>
      </c>
      <c r="D1119" s="42">
        <v>100</v>
      </c>
      <c r="E1119" s="67">
        <v>3.58</v>
      </c>
      <c r="F1119" s="68">
        <v>2.5499999999999998</v>
      </c>
      <c r="G1119" s="122"/>
      <c r="H1119" s="68">
        <f>F1119*G1119</f>
        <v>0</v>
      </c>
    </row>
    <row r="1120" spans="1:8" s="168" customFormat="1" ht="35.1" customHeight="1">
      <c r="A1120" s="55" t="s">
        <v>580</v>
      </c>
      <c r="B1120" s="48" t="s">
        <v>581</v>
      </c>
      <c r="C1120" s="44" t="s">
        <v>1911</v>
      </c>
      <c r="D1120" s="178">
        <v>100</v>
      </c>
      <c r="E1120" s="67">
        <v>3.26</v>
      </c>
      <c r="F1120" s="68">
        <v>2.3199999999999998</v>
      </c>
      <c r="G1120" s="129"/>
      <c r="H1120" s="68">
        <f>F1120*G1120</f>
        <v>0</v>
      </c>
    </row>
    <row r="1121" spans="1:8" s="168" customFormat="1" ht="35.1" customHeight="1">
      <c r="A1121" s="123" t="s">
        <v>2345</v>
      </c>
      <c r="B1121" s="27" t="s">
        <v>3617</v>
      </c>
      <c r="C1121" s="44" t="s">
        <v>1911</v>
      </c>
      <c r="D1121" s="42">
        <v>100</v>
      </c>
      <c r="E1121" s="67">
        <v>2.37</v>
      </c>
      <c r="F1121" s="68">
        <v>1.69</v>
      </c>
      <c r="G1121" s="122"/>
      <c r="H1121" s="68">
        <f>F1121*G1121</f>
        <v>0</v>
      </c>
    </row>
    <row r="1122" spans="1:8" s="168" customFormat="1" ht="35.1" customHeight="1">
      <c r="A1122" s="123" t="s">
        <v>2351</v>
      </c>
      <c r="B1122" s="27" t="s">
        <v>3618</v>
      </c>
      <c r="C1122" s="44" t="s">
        <v>220</v>
      </c>
      <c r="D1122" s="42">
        <v>100</v>
      </c>
      <c r="E1122" s="67">
        <v>2.37</v>
      </c>
      <c r="F1122" s="68">
        <v>1.69</v>
      </c>
      <c r="G1122" s="122"/>
      <c r="H1122" s="68">
        <f>F1122*G1122</f>
        <v>0</v>
      </c>
    </row>
    <row r="1123" spans="1:8" s="168" customFormat="1" ht="35.1" customHeight="1">
      <c r="A1123" s="56" t="s">
        <v>3262</v>
      </c>
      <c r="B1123" s="27" t="s">
        <v>3619</v>
      </c>
      <c r="C1123" s="44" t="s">
        <v>296</v>
      </c>
      <c r="D1123" s="42">
        <v>200</v>
      </c>
      <c r="E1123" s="67">
        <v>2.1800000000000002</v>
      </c>
      <c r="F1123" s="68">
        <v>1.55</v>
      </c>
      <c r="G1123" s="122"/>
      <c r="H1123" s="68">
        <f>F1123*G1123</f>
        <v>0</v>
      </c>
    </row>
    <row r="1124" spans="1:8" s="168" customFormat="1" ht="35.1" customHeight="1">
      <c r="A1124" s="57" t="s">
        <v>582</v>
      </c>
      <c r="B1124" s="48" t="s">
        <v>583</v>
      </c>
      <c r="C1124" s="44" t="s">
        <v>274</v>
      </c>
      <c r="D1124" s="173">
        <v>100</v>
      </c>
      <c r="E1124" s="67">
        <v>4.2</v>
      </c>
      <c r="F1124" s="68">
        <v>2.99</v>
      </c>
      <c r="G1124" s="129"/>
      <c r="H1124" s="68">
        <f>F1124*G1124</f>
        <v>0</v>
      </c>
    </row>
    <row r="1125" spans="1:8" s="168" customFormat="1" ht="35.1" customHeight="1">
      <c r="A1125" s="56" t="s">
        <v>3037</v>
      </c>
      <c r="B1125" s="27" t="s">
        <v>3620</v>
      </c>
      <c r="C1125" s="44" t="s">
        <v>2586</v>
      </c>
      <c r="D1125" s="42">
        <v>100</v>
      </c>
      <c r="E1125" s="67">
        <v>0.69</v>
      </c>
      <c r="F1125" s="68">
        <v>0.49</v>
      </c>
      <c r="G1125" s="122"/>
      <c r="H1125" s="68">
        <f>F1125*G1125</f>
        <v>0</v>
      </c>
    </row>
    <row r="1126" spans="1:8" s="168" customFormat="1" ht="35.1" customHeight="1">
      <c r="A1126" s="56" t="s">
        <v>584</v>
      </c>
      <c r="B1126" s="27" t="s">
        <v>3620</v>
      </c>
      <c r="C1126" s="44" t="s">
        <v>252</v>
      </c>
      <c r="D1126" s="42">
        <v>125</v>
      </c>
      <c r="E1126" s="67">
        <v>1.97</v>
      </c>
      <c r="F1126" s="68">
        <v>1.4</v>
      </c>
      <c r="G1126" s="122"/>
      <c r="H1126" s="68">
        <f>F1126*G1126</f>
        <v>0</v>
      </c>
    </row>
    <row r="1127" spans="1:8" s="168" customFormat="1" ht="35.1" customHeight="1">
      <c r="A1127" s="52" t="s">
        <v>585</v>
      </c>
      <c r="B1127" s="27" t="s">
        <v>3621</v>
      </c>
      <c r="C1127" s="44" t="s">
        <v>433</v>
      </c>
      <c r="D1127" s="42">
        <v>100</v>
      </c>
      <c r="E1127" s="67">
        <v>3.78</v>
      </c>
      <c r="F1127" s="68">
        <v>2.69</v>
      </c>
      <c r="G1127" s="122"/>
      <c r="H1127" s="68">
        <f>F1127*G1127</f>
        <v>0</v>
      </c>
    </row>
    <row r="1128" spans="1:8" s="168" customFormat="1" ht="35.1" customHeight="1">
      <c r="A1128" s="128" t="s">
        <v>586</v>
      </c>
      <c r="B1128" s="47" t="s">
        <v>587</v>
      </c>
      <c r="C1128" s="44" t="s">
        <v>224</v>
      </c>
      <c r="D1128" s="171">
        <v>100</v>
      </c>
      <c r="E1128" s="67">
        <v>4.7</v>
      </c>
      <c r="F1128" s="68">
        <v>3.35</v>
      </c>
      <c r="G1128" s="129"/>
      <c r="H1128" s="68">
        <f>F1128*G1128</f>
        <v>0</v>
      </c>
    </row>
    <row r="1129" spans="1:8" s="168" customFormat="1" ht="35.1" customHeight="1">
      <c r="A1129" s="55" t="s">
        <v>588</v>
      </c>
      <c r="B1129" s="48" t="s">
        <v>589</v>
      </c>
      <c r="C1129" s="44" t="s">
        <v>252</v>
      </c>
      <c r="D1129" s="175">
        <v>100</v>
      </c>
      <c r="E1129" s="67">
        <v>3.3</v>
      </c>
      <c r="F1129" s="68">
        <v>2.35</v>
      </c>
      <c r="G1129" s="129"/>
      <c r="H1129" s="68">
        <f>F1129*G1129</f>
        <v>0</v>
      </c>
    </row>
    <row r="1130" spans="1:8" s="168" customFormat="1" ht="35.1" customHeight="1">
      <c r="A1130" s="56" t="s">
        <v>590</v>
      </c>
      <c r="B1130" s="27" t="s">
        <v>3622</v>
      </c>
      <c r="C1130" s="44" t="s">
        <v>331</v>
      </c>
      <c r="D1130" s="42">
        <v>100</v>
      </c>
      <c r="E1130" s="67">
        <v>2.04</v>
      </c>
      <c r="F1130" s="68">
        <v>1.45</v>
      </c>
      <c r="G1130" s="122"/>
      <c r="H1130" s="68">
        <f>F1130*G1130</f>
        <v>0</v>
      </c>
    </row>
    <row r="1131" spans="1:8" s="168" customFormat="1" ht="35.1" customHeight="1">
      <c r="A1131" s="53" t="s">
        <v>3987</v>
      </c>
      <c r="B1131" s="50" t="s">
        <v>3988</v>
      </c>
      <c r="C1131" s="44" t="s">
        <v>490</v>
      </c>
      <c r="D1131" s="42">
        <v>40</v>
      </c>
      <c r="E1131" s="67">
        <v>16.96</v>
      </c>
      <c r="F1131" s="68">
        <v>13.9</v>
      </c>
      <c r="G1131" s="122"/>
      <c r="H1131" s="68">
        <f>F1131*G1131</f>
        <v>0</v>
      </c>
    </row>
    <row r="1132" spans="1:8" s="168" customFormat="1" ht="35.1" customHeight="1">
      <c r="A1132" s="56" t="s">
        <v>2329</v>
      </c>
      <c r="B1132" s="27" t="s">
        <v>3623</v>
      </c>
      <c r="C1132" s="44" t="s">
        <v>730</v>
      </c>
      <c r="D1132" s="42">
        <v>100</v>
      </c>
      <c r="E1132" s="67">
        <v>2.95</v>
      </c>
      <c r="F1132" s="68">
        <v>2.1</v>
      </c>
      <c r="G1132" s="122"/>
      <c r="H1132" s="68">
        <f>F1132*G1132</f>
        <v>0</v>
      </c>
    </row>
    <row r="1133" spans="1:8" s="168" customFormat="1" ht="35.1" customHeight="1">
      <c r="A1133" s="56" t="s">
        <v>3371</v>
      </c>
      <c r="B1133" s="27" t="s">
        <v>3623</v>
      </c>
      <c r="C1133" s="44" t="s">
        <v>218</v>
      </c>
      <c r="D1133" s="42">
        <v>100</v>
      </c>
      <c r="E1133" s="67">
        <v>2.7</v>
      </c>
      <c r="F1133" s="68">
        <v>1.92</v>
      </c>
      <c r="G1133" s="122"/>
      <c r="H1133" s="68">
        <f>F1133*G1133</f>
        <v>0</v>
      </c>
    </row>
    <row r="1134" spans="1:8" s="168" customFormat="1" ht="35.1" customHeight="1">
      <c r="A1134" s="56" t="s">
        <v>3038</v>
      </c>
      <c r="B1134" s="27" t="s">
        <v>3623</v>
      </c>
      <c r="C1134" s="44" t="s">
        <v>246</v>
      </c>
      <c r="D1134" s="42">
        <v>200</v>
      </c>
      <c r="E1134" s="67">
        <v>2.7</v>
      </c>
      <c r="F1134" s="68">
        <v>1.92</v>
      </c>
      <c r="G1134" s="122"/>
      <c r="H1134" s="68">
        <f>F1134*G1134</f>
        <v>0</v>
      </c>
    </row>
    <row r="1135" spans="1:8" s="168" customFormat="1" ht="35.1" customHeight="1">
      <c r="A1135" s="56" t="s">
        <v>592</v>
      </c>
      <c r="B1135" s="27" t="s">
        <v>3623</v>
      </c>
      <c r="C1135" s="170" t="s">
        <v>243</v>
      </c>
      <c r="D1135" s="42">
        <v>200</v>
      </c>
      <c r="E1135" s="67">
        <v>2.5099999999999998</v>
      </c>
      <c r="F1135" s="68">
        <v>1.79</v>
      </c>
      <c r="G1135" s="70"/>
      <c r="H1135" s="68">
        <f>F1135*G1135</f>
        <v>0</v>
      </c>
    </row>
    <row r="1136" spans="1:8" s="168" customFormat="1" ht="35.1" customHeight="1">
      <c r="A1136" s="52" t="s">
        <v>593</v>
      </c>
      <c r="B1136" s="27" t="s">
        <v>3623</v>
      </c>
      <c r="C1136" s="44" t="s">
        <v>252</v>
      </c>
      <c r="D1136" s="42">
        <v>200</v>
      </c>
      <c r="E1136" s="67">
        <v>2.46</v>
      </c>
      <c r="F1136" s="68">
        <v>1.75</v>
      </c>
      <c r="G1136" s="122"/>
      <c r="H1136" s="68">
        <f>F1136*G1136</f>
        <v>0</v>
      </c>
    </row>
    <row r="1137" spans="1:8" s="168" customFormat="1" ht="35.1" customHeight="1">
      <c r="A1137" s="56" t="s">
        <v>3039</v>
      </c>
      <c r="B1137" s="27" t="s">
        <v>3623</v>
      </c>
      <c r="C1137" s="44" t="s">
        <v>292</v>
      </c>
      <c r="D1137" s="42">
        <v>200</v>
      </c>
      <c r="E1137" s="67">
        <v>2.7</v>
      </c>
      <c r="F1137" s="68">
        <v>1.92</v>
      </c>
      <c r="G1137" s="122"/>
      <c r="H1137" s="68">
        <f>F1137*G1137</f>
        <v>0</v>
      </c>
    </row>
    <row r="1138" spans="1:8" s="168" customFormat="1" ht="35.1" customHeight="1">
      <c r="A1138" s="56" t="s">
        <v>3372</v>
      </c>
      <c r="B1138" s="27" t="s">
        <v>3624</v>
      </c>
      <c r="C1138" s="44" t="s">
        <v>403</v>
      </c>
      <c r="D1138" s="42">
        <v>100</v>
      </c>
      <c r="E1138" s="67">
        <v>2.79</v>
      </c>
      <c r="F1138" s="68">
        <v>1.99</v>
      </c>
      <c r="G1138" s="122"/>
      <c r="H1138" s="68">
        <f>F1138*G1138</f>
        <v>0</v>
      </c>
    </row>
    <row r="1139" spans="1:8" s="168" customFormat="1" ht="35.1" customHeight="1">
      <c r="A1139" s="160" t="s">
        <v>2461</v>
      </c>
      <c r="B1139" s="27" t="s">
        <v>2462</v>
      </c>
      <c r="C1139" s="85" t="s">
        <v>224</v>
      </c>
      <c r="D1139" s="85"/>
      <c r="E1139" s="67">
        <v>5.03</v>
      </c>
      <c r="F1139" s="68">
        <v>3.58</v>
      </c>
      <c r="G1139" s="129"/>
      <c r="H1139" s="68">
        <f>F1139*G1139</f>
        <v>0</v>
      </c>
    </row>
    <row r="1140" spans="1:8" s="168" customFormat="1" ht="35.1" customHeight="1">
      <c r="A1140" s="160" t="s">
        <v>1759</v>
      </c>
      <c r="B1140" s="43" t="s">
        <v>591</v>
      </c>
      <c r="C1140" s="85" t="s">
        <v>222</v>
      </c>
      <c r="D1140" s="85"/>
      <c r="E1140" s="67">
        <v>3.02</v>
      </c>
      <c r="F1140" s="68">
        <v>2.15</v>
      </c>
      <c r="G1140" s="129"/>
      <c r="H1140" s="68">
        <f>F1140*G1140</f>
        <v>0</v>
      </c>
    </row>
    <row r="1141" spans="1:8" s="168" customFormat="1" ht="35.1" customHeight="1">
      <c r="A1141" s="52" t="s">
        <v>594</v>
      </c>
      <c r="B1141" s="27" t="s">
        <v>3625</v>
      </c>
      <c r="C1141" s="44" t="s">
        <v>2273</v>
      </c>
      <c r="D1141" s="42">
        <v>150</v>
      </c>
      <c r="E1141" s="67">
        <v>5.83</v>
      </c>
      <c r="F1141" s="68">
        <v>4.1500000000000004</v>
      </c>
      <c r="G1141" s="122"/>
      <c r="H1141" s="68">
        <f>F1141*G1141</f>
        <v>0</v>
      </c>
    </row>
    <row r="1142" spans="1:8" s="168" customFormat="1" ht="35.1" customHeight="1">
      <c r="A1142" s="54" t="s">
        <v>595</v>
      </c>
      <c r="B1142" s="27" t="s">
        <v>3626</v>
      </c>
      <c r="C1142" s="170" t="s">
        <v>596</v>
      </c>
      <c r="D1142" s="170">
        <v>100</v>
      </c>
      <c r="E1142" s="67">
        <v>3.73</v>
      </c>
      <c r="F1142" s="68">
        <v>2.66</v>
      </c>
      <c r="G1142" s="70"/>
      <c r="H1142" s="68">
        <f>F1142*G1142</f>
        <v>0</v>
      </c>
    </row>
    <row r="1143" spans="1:8" s="168" customFormat="1" ht="35.1" customHeight="1">
      <c r="A1143" s="56" t="s">
        <v>597</v>
      </c>
      <c r="B1143" s="27" t="s">
        <v>3627</v>
      </c>
      <c r="C1143" s="170" t="s">
        <v>257</v>
      </c>
      <c r="D1143" s="170">
        <v>100</v>
      </c>
      <c r="E1143" s="67">
        <v>4.2</v>
      </c>
      <c r="F1143" s="68">
        <v>2.99</v>
      </c>
      <c r="G1143" s="70"/>
      <c r="H1143" s="68">
        <f>F1143*G1143</f>
        <v>0</v>
      </c>
    </row>
    <row r="1144" spans="1:8" s="168" customFormat="1" ht="35.1" customHeight="1">
      <c r="A1144" s="55" t="s">
        <v>607</v>
      </c>
      <c r="B1144" s="47" t="s">
        <v>608</v>
      </c>
      <c r="C1144" s="44" t="s">
        <v>261</v>
      </c>
      <c r="D1144" s="171">
        <v>0</v>
      </c>
      <c r="E1144" s="67">
        <v>2.6</v>
      </c>
      <c r="F1144" s="68">
        <v>1.85</v>
      </c>
      <c r="G1144" s="129"/>
      <c r="H1144" s="68">
        <f>F1144*G1144</f>
        <v>0</v>
      </c>
    </row>
    <row r="1145" spans="1:8" s="168" customFormat="1" ht="35.1" customHeight="1">
      <c r="A1145" s="52" t="s">
        <v>609</v>
      </c>
      <c r="B1145" s="27" t="s">
        <v>3040</v>
      </c>
      <c r="C1145" s="44" t="s">
        <v>1911</v>
      </c>
      <c r="D1145" s="42">
        <v>20</v>
      </c>
      <c r="E1145" s="67">
        <v>8.07</v>
      </c>
      <c r="F1145" s="68">
        <v>5.75</v>
      </c>
      <c r="G1145" s="122"/>
      <c r="H1145" s="68">
        <f>F1145*G1145</f>
        <v>0</v>
      </c>
    </row>
    <row r="1146" spans="1:8" s="168" customFormat="1" ht="35.1" customHeight="1">
      <c r="A1146" s="56" t="s">
        <v>2484</v>
      </c>
      <c r="B1146" s="27" t="s">
        <v>3628</v>
      </c>
      <c r="C1146" s="44" t="s">
        <v>226</v>
      </c>
      <c r="D1146" s="42">
        <v>250</v>
      </c>
      <c r="E1146" s="67">
        <v>0.7</v>
      </c>
      <c r="F1146" s="68">
        <v>0.5</v>
      </c>
      <c r="G1146" s="122"/>
      <c r="H1146" s="68">
        <f>F1146*G1146</f>
        <v>0</v>
      </c>
    </row>
    <row r="1147" spans="1:8" s="168" customFormat="1" ht="35.1" customHeight="1">
      <c r="A1147" s="56" t="s">
        <v>1993</v>
      </c>
      <c r="B1147" s="27" t="s">
        <v>3629</v>
      </c>
      <c r="C1147" s="44" t="s">
        <v>1911</v>
      </c>
      <c r="D1147" s="42">
        <v>250</v>
      </c>
      <c r="E1147" s="67">
        <v>1.25</v>
      </c>
      <c r="F1147" s="68">
        <v>0.89</v>
      </c>
      <c r="G1147" s="122"/>
      <c r="H1147" s="68">
        <f>F1147*G1147</f>
        <v>0</v>
      </c>
    </row>
    <row r="1148" spans="1:8" s="168" customFormat="1" ht="35.1" customHeight="1">
      <c r="A1148" s="54" t="s">
        <v>610</v>
      </c>
      <c r="B1148" s="27" t="s">
        <v>3041</v>
      </c>
      <c r="C1148" s="170" t="s">
        <v>232</v>
      </c>
      <c r="D1148" s="170"/>
      <c r="E1148" s="67">
        <v>10.25</v>
      </c>
      <c r="F1148" s="68">
        <v>7.3</v>
      </c>
      <c r="G1148" s="70"/>
      <c r="H1148" s="68">
        <f>F1148*G1148</f>
        <v>0</v>
      </c>
    </row>
    <row r="1149" spans="1:8" s="168" customFormat="1" ht="35.1" customHeight="1">
      <c r="A1149" s="52" t="s">
        <v>2645</v>
      </c>
      <c r="B1149" s="27" t="s">
        <v>2646</v>
      </c>
      <c r="C1149" s="44" t="s">
        <v>292</v>
      </c>
      <c r="D1149" s="42">
        <v>100</v>
      </c>
      <c r="E1149" s="67">
        <v>1.64</v>
      </c>
      <c r="F1149" s="68">
        <v>1.17</v>
      </c>
      <c r="G1149" s="122"/>
      <c r="H1149" s="68">
        <f>F1149*G1149</f>
        <v>0</v>
      </c>
    </row>
    <row r="1150" spans="1:8" s="168" customFormat="1" ht="35.1" customHeight="1">
      <c r="A1150" s="54" t="s">
        <v>612</v>
      </c>
      <c r="B1150" s="27" t="s">
        <v>1994</v>
      </c>
      <c r="C1150" s="170" t="s">
        <v>292</v>
      </c>
      <c r="D1150" s="170">
        <v>100</v>
      </c>
      <c r="E1150" s="67">
        <v>1.64</v>
      </c>
      <c r="F1150" s="68">
        <v>1.17</v>
      </c>
      <c r="G1150" s="70"/>
      <c r="H1150" s="68">
        <f>F1150*G1150</f>
        <v>0</v>
      </c>
    </row>
    <row r="1151" spans="1:8" s="168" customFormat="1" ht="35.1" customHeight="1">
      <c r="A1151" s="53" t="s">
        <v>3914</v>
      </c>
      <c r="B1151" s="50" t="s">
        <v>3915</v>
      </c>
      <c r="C1151" s="44" t="s">
        <v>218</v>
      </c>
      <c r="D1151" s="42">
        <v>100</v>
      </c>
      <c r="E1151" s="67">
        <v>1.34</v>
      </c>
      <c r="F1151" s="68">
        <v>1.1000000000000001</v>
      </c>
      <c r="G1151" s="122"/>
      <c r="H1151" s="68">
        <f>F1151*G1151</f>
        <v>0</v>
      </c>
    </row>
    <row r="1152" spans="1:8" s="168" customFormat="1" ht="35.1" customHeight="1">
      <c r="A1152" s="54" t="s">
        <v>613</v>
      </c>
      <c r="B1152" s="27" t="s">
        <v>1995</v>
      </c>
      <c r="C1152" s="170" t="s">
        <v>292</v>
      </c>
      <c r="D1152" s="170">
        <v>100</v>
      </c>
      <c r="E1152" s="67">
        <v>1.64</v>
      </c>
      <c r="F1152" s="68">
        <v>1.17</v>
      </c>
      <c r="G1152" s="70"/>
      <c r="H1152" s="68">
        <f>F1152*G1152</f>
        <v>0</v>
      </c>
    </row>
    <row r="1153" spans="1:8" s="168" customFormat="1" ht="35.1" customHeight="1">
      <c r="A1153" s="54" t="s">
        <v>614</v>
      </c>
      <c r="B1153" s="27" t="s">
        <v>3982</v>
      </c>
      <c r="C1153" s="170" t="s">
        <v>257</v>
      </c>
      <c r="D1153" s="170">
        <v>10</v>
      </c>
      <c r="E1153" s="67">
        <v>12.47</v>
      </c>
      <c r="F1153" s="68">
        <v>8.8800000000000008</v>
      </c>
      <c r="G1153" s="70"/>
      <c r="H1153" s="68">
        <f>F1153*G1153</f>
        <v>0</v>
      </c>
    </row>
    <row r="1154" spans="1:8" s="168" customFormat="1" ht="35.1" customHeight="1">
      <c r="A1154" s="52" t="s">
        <v>2656</v>
      </c>
      <c r="B1154" s="27" t="s">
        <v>4006</v>
      </c>
      <c r="C1154" s="44" t="s">
        <v>287</v>
      </c>
      <c r="D1154" s="42">
        <v>25</v>
      </c>
      <c r="E1154" s="67">
        <v>8.6999999999999993</v>
      </c>
      <c r="F1154" s="68">
        <v>6.2</v>
      </c>
      <c r="G1154" s="122"/>
      <c r="H1154" s="68">
        <f>F1154*G1154</f>
        <v>0</v>
      </c>
    </row>
    <row r="1155" spans="1:8" s="168" customFormat="1" ht="35.1" customHeight="1">
      <c r="A1155" s="53" t="s">
        <v>3897</v>
      </c>
      <c r="B1155" s="50" t="s">
        <v>3898</v>
      </c>
      <c r="C1155" s="44" t="s">
        <v>284</v>
      </c>
      <c r="D1155" s="42">
        <v>20</v>
      </c>
      <c r="E1155" s="67">
        <v>8.7799999999999994</v>
      </c>
      <c r="F1155" s="68">
        <v>7.2</v>
      </c>
      <c r="G1155" s="122"/>
      <c r="H1155" s="68">
        <f>F1155*G1155</f>
        <v>0</v>
      </c>
    </row>
    <row r="1156" spans="1:8" s="168" customFormat="1" ht="35.1" customHeight="1">
      <c r="A1156" s="53" t="s">
        <v>3899</v>
      </c>
      <c r="B1156" s="50" t="s">
        <v>3898</v>
      </c>
      <c r="C1156" s="44" t="s">
        <v>284</v>
      </c>
      <c r="D1156" s="42">
        <v>20</v>
      </c>
      <c r="E1156" s="67">
        <v>8.7799999999999994</v>
      </c>
      <c r="F1156" s="68">
        <v>7.2</v>
      </c>
      <c r="G1156" s="122"/>
      <c r="H1156" s="68">
        <f>F1156*G1156</f>
        <v>0</v>
      </c>
    </row>
    <row r="1157" spans="1:8" s="168" customFormat="1" ht="35.1" customHeight="1">
      <c r="A1157" s="53" t="s">
        <v>3900</v>
      </c>
      <c r="B1157" s="50" t="s">
        <v>3901</v>
      </c>
      <c r="C1157" s="44" t="s">
        <v>284</v>
      </c>
      <c r="D1157" s="42">
        <v>20</v>
      </c>
      <c r="E1157" s="67">
        <v>8.7799999999999994</v>
      </c>
      <c r="F1157" s="68">
        <v>7.2</v>
      </c>
      <c r="G1157" s="122"/>
      <c r="H1157" s="68">
        <f>F1157*G1157</f>
        <v>0</v>
      </c>
    </row>
    <row r="1158" spans="1:8" s="168" customFormat="1" ht="35.1" customHeight="1">
      <c r="A1158" s="52" t="s">
        <v>2665</v>
      </c>
      <c r="B1158" s="27" t="s">
        <v>3042</v>
      </c>
      <c r="C1158" s="44" t="s">
        <v>285</v>
      </c>
      <c r="D1158" s="42">
        <v>25</v>
      </c>
      <c r="E1158" s="67">
        <v>8.6999999999999993</v>
      </c>
      <c r="F1158" s="68">
        <v>6.2</v>
      </c>
      <c r="G1158" s="122"/>
      <c r="H1158" s="68">
        <f>F1158*G1158</f>
        <v>0</v>
      </c>
    </row>
    <row r="1159" spans="1:8" s="168" customFormat="1" ht="35.1" customHeight="1">
      <c r="A1159" s="52" t="s">
        <v>2666</v>
      </c>
      <c r="B1159" s="27" t="s">
        <v>3043</v>
      </c>
      <c r="C1159" s="44" t="s">
        <v>285</v>
      </c>
      <c r="D1159" s="42">
        <v>25</v>
      </c>
      <c r="E1159" s="67">
        <v>8.6999999999999993</v>
      </c>
      <c r="F1159" s="68">
        <v>6.2</v>
      </c>
      <c r="G1159" s="122"/>
      <c r="H1159" s="68">
        <f>F1159*G1159</f>
        <v>0</v>
      </c>
    </row>
    <row r="1160" spans="1:8" s="168" customFormat="1" ht="35.1" customHeight="1">
      <c r="A1160" s="56" t="s">
        <v>3044</v>
      </c>
      <c r="B1160" s="27" t="s">
        <v>3045</v>
      </c>
      <c r="C1160" s="44" t="s">
        <v>285</v>
      </c>
      <c r="D1160" s="42">
        <v>25</v>
      </c>
      <c r="E1160" s="67">
        <v>8.6999999999999993</v>
      </c>
      <c r="F1160" s="68">
        <v>6.2</v>
      </c>
      <c r="G1160" s="122"/>
      <c r="H1160" s="68">
        <f>F1160*G1160</f>
        <v>0</v>
      </c>
    </row>
    <row r="1161" spans="1:8" s="168" customFormat="1" ht="35.1" customHeight="1">
      <c r="A1161" s="52" t="s">
        <v>2214</v>
      </c>
      <c r="B1161" s="27" t="s">
        <v>4007</v>
      </c>
      <c r="C1161" s="44" t="s">
        <v>287</v>
      </c>
      <c r="D1161" s="42">
        <v>25</v>
      </c>
      <c r="E1161" s="67">
        <v>8.6999999999999993</v>
      </c>
      <c r="F1161" s="68">
        <v>6.2</v>
      </c>
      <c r="G1161" s="122"/>
      <c r="H1161" s="68">
        <f>F1161*G1161</f>
        <v>0</v>
      </c>
    </row>
    <row r="1162" spans="1:8" s="168" customFormat="1" ht="35.1" customHeight="1">
      <c r="A1162" s="52" t="s">
        <v>2213</v>
      </c>
      <c r="B1162" s="27" t="s">
        <v>4008</v>
      </c>
      <c r="C1162" s="44" t="s">
        <v>287</v>
      </c>
      <c r="D1162" s="42">
        <v>25</v>
      </c>
      <c r="E1162" s="67">
        <v>8.6999999999999993</v>
      </c>
      <c r="F1162" s="68">
        <v>6.2</v>
      </c>
      <c r="G1162" s="122"/>
      <c r="H1162" s="68">
        <f>F1162*G1162</f>
        <v>0</v>
      </c>
    </row>
    <row r="1163" spans="1:8" s="168" customFormat="1" ht="35.1" customHeight="1">
      <c r="A1163" s="55" t="s">
        <v>1996</v>
      </c>
      <c r="B1163" s="27" t="s">
        <v>615</v>
      </c>
      <c r="C1163" s="44" t="s">
        <v>2949</v>
      </c>
      <c r="D1163" s="169">
        <v>20</v>
      </c>
      <c r="E1163" s="67">
        <v>14.88</v>
      </c>
      <c r="F1163" s="68">
        <v>10.6</v>
      </c>
      <c r="G1163" s="129"/>
      <c r="H1163" s="68">
        <f>F1163*G1163</f>
        <v>0</v>
      </c>
    </row>
    <row r="1164" spans="1:8" s="168" customFormat="1" ht="35.1" customHeight="1">
      <c r="A1164" s="52" t="s">
        <v>1760</v>
      </c>
      <c r="B1164" s="27" t="s">
        <v>3046</v>
      </c>
      <c r="C1164" s="44" t="s">
        <v>279</v>
      </c>
      <c r="D1164" s="42">
        <v>25</v>
      </c>
      <c r="E1164" s="67">
        <v>9.1300000000000008</v>
      </c>
      <c r="F1164" s="68">
        <v>6.5</v>
      </c>
      <c r="G1164" s="122"/>
      <c r="H1164" s="68">
        <f>F1164*G1164</f>
        <v>0</v>
      </c>
    </row>
    <row r="1165" spans="1:8" s="168" customFormat="1" ht="35.1" customHeight="1">
      <c r="A1165" s="52" t="s">
        <v>616</v>
      </c>
      <c r="B1165" s="27" t="s">
        <v>3047</v>
      </c>
      <c r="C1165" s="44" t="s">
        <v>286</v>
      </c>
      <c r="D1165" s="42">
        <v>20</v>
      </c>
      <c r="E1165" s="67">
        <v>11.06</v>
      </c>
      <c r="F1165" s="68">
        <v>7.88</v>
      </c>
      <c r="G1165" s="123"/>
      <c r="H1165" s="68">
        <f>F1165*G1165</f>
        <v>0</v>
      </c>
    </row>
    <row r="1166" spans="1:8" s="168" customFormat="1" ht="35.1" customHeight="1">
      <c r="A1166" s="69" t="s">
        <v>617</v>
      </c>
      <c r="B1166" s="27" t="s">
        <v>3048</v>
      </c>
      <c r="C1166" s="42" t="s">
        <v>433</v>
      </c>
      <c r="D1166" s="44"/>
      <c r="E1166" s="67">
        <v>13.89</v>
      </c>
      <c r="F1166" s="68">
        <v>9.89</v>
      </c>
      <c r="G1166" s="122"/>
      <c r="H1166" s="68">
        <f>F1166*G1166</f>
        <v>0</v>
      </c>
    </row>
    <row r="1167" spans="1:8" s="168" customFormat="1" ht="35.1" customHeight="1">
      <c r="A1167" s="52" t="s">
        <v>621</v>
      </c>
      <c r="B1167" s="27" t="s">
        <v>3049</v>
      </c>
      <c r="C1167" s="44" t="s">
        <v>433</v>
      </c>
      <c r="D1167" s="42">
        <v>10</v>
      </c>
      <c r="E1167" s="67">
        <v>13.89</v>
      </c>
      <c r="F1167" s="68">
        <v>9.89</v>
      </c>
      <c r="G1167" s="122"/>
      <c r="H1167" s="68">
        <f>F1167*G1167</f>
        <v>0</v>
      </c>
    </row>
    <row r="1168" spans="1:8" s="168" customFormat="1" ht="35.1" customHeight="1">
      <c r="A1168" s="52" t="s">
        <v>2610</v>
      </c>
      <c r="B1168" s="27" t="s">
        <v>618</v>
      </c>
      <c r="C1168" s="44" t="s">
        <v>431</v>
      </c>
      <c r="D1168" s="42">
        <v>20</v>
      </c>
      <c r="E1168" s="67">
        <v>12.21</v>
      </c>
      <c r="F1168" s="68">
        <v>8.6999999999999993</v>
      </c>
      <c r="G1168" s="122"/>
      <c r="H1168" s="68">
        <f>F1168*G1168</f>
        <v>0</v>
      </c>
    </row>
    <row r="1169" spans="1:8" s="168" customFormat="1" ht="35.1" customHeight="1">
      <c r="A1169" s="55" t="s">
        <v>1997</v>
      </c>
      <c r="B1169" s="27" t="s">
        <v>618</v>
      </c>
      <c r="C1169" s="44" t="s">
        <v>2949</v>
      </c>
      <c r="D1169" s="169">
        <v>20</v>
      </c>
      <c r="E1169" s="67">
        <v>14.88</v>
      </c>
      <c r="F1169" s="68">
        <v>10.6</v>
      </c>
      <c r="G1169" s="129"/>
      <c r="H1169" s="68">
        <f>F1169*G1169</f>
        <v>0</v>
      </c>
    </row>
    <row r="1170" spans="1:8" s="168" customFormat="1" ht="35.1" customHeight="1">
      <c r="A1170" s="55" t="s">
        <v>1998</v>
      </c>
      <c r="B1170" s="27" t="s">
        <v>620</v>
      </c>
      <c r="C1170" s="44" t="s">
        <v>2949</v>
      </c>
      <c r="D1170" s="169">
        <v>20</v>
      </c>
      <c r="E1170" s="67">
        <v>14.88</v>
      </c>
      <c r="F1170" s="68">
        <v>10.6</v>
      </c>
      <c r="G1170" s="129"/>
      <c r="H1170" s="68">
        <f>F1170*G1170</f>
        <v>0</v>
      </c>
    </row>
    <row r="1171" spans="1:8" s="168" customFormat="1" ht="35.1" customHeight="1">
      <c r="A1171" s="52" t="s">
        <v>619</v>
      </c>
      <c r="B1171" s="27" t="s">
        <v>3630</v>
      </c>
      <c r="C1171" s="44" t="s">
        <v>284</v>
      </c>
      <c r="D1171" s="42">
        <v>25</v>
      </c>
      <c r="E1171" s="67">
        <v>9.76</v>
      </c>
      <c r="F1171" s="68">
        <v>6.95</v>
      </c>
      <c r="G1171" s="122"/>
      <c r="H1171" s="68">
        <f>F1171*G1171</f>
        <v>0</v>
      </c>
    </row>
    <row r="1172" spans="1:8" s="168" customFormat="1" ht="35.1" customHeight="1">
      <c r="A1172" s="57" t="s">
        <v>622</v>
      </c>
      <c r="B1172" s="48" t="s">
        <v>623</v>
      </c>
      <c r="C1172" s="44" t="s">
        <v>257</v>
      </c>
      <c r="D1172" s="173">
        <v>15</v>
      </c>
      <c r="E1172" s="67">
        <v>11.86</v>
      </c>
      <c r="F1172" s="68">
        <v>8.4499999999999993</v>
      </c>
      <c r="G1172" s="129"/>
      <c r="H1172" s="68">
        <f>F1172*G1172</f>
        <v>0</v>
      </c>
    </row>
    <row r="1173" spans="1:8" s="168" customFormat="1" ht="35.1" customHeight="1">
      <c r="A1173" s="57" t="s">
        <v>624</v>
      </c>
      <c r="B1173" s="49" t="s">
        <v>625</v>
      </c>
      <c r="C1173" s="44" t="s">
        <v>296</v>
      </c>
      <c r="D1173" s="171">
        <v>12</v>
      </c>
      <c r="E1173" s="67">
        <v>25.97</v>
      </c>
      <c r="F1173" s="68">
        <v>18.5</v>
      </c>
      <c r="G1173" s="129"/>
      <c r="H1173" s="68">
        <f>F1173*G1173</f>
        <v>0</v>
      </c>
    </row>
    <row r="1174" spans="1:8" s="168" customFormat="1" ht="35.1" customHeight="1">
      <c r="A1174" s="54" t="s">
        <v>626</v>
      </c>
      <c r="B1174" s="27" t="s">
        <v>3983</v>
      </c>
      <c r="C1174" s="170" t="s">
        <v>257</v>
      </c>
      <c r="D1174" s="170">
        <v>10</v>
      </c>
      <c r="E1174" s="67">
        <v>12.47</v>
      </c>
      <c r="F1174" s="68">
        <v>8.8800000000000008</v>
      </c>
      <c r="G1174" s="70"/>
      <c r="H1174" s="68">
        <f>F1174*G1174</f>
        <v>0</v>
      </c>
    </row>
    <row r="1175" spans="1:8" s="168" customFormat="1" ht="35.1" customHeight="1">
      <c r="A1175" s="54" t="s">
        <v>627</v>
      </c>
      <c r="B1175" s="27" t="s">
        <v>3984</v>
      </c>
      <c r="C1175" s="170" t="s">
        <v>257</v>
      </c>
      <c r="D1175" s="170">
        <v>10</v>
      </c>
      <c r="E1175" s="67">
        <v>12.47</v>
      </c>
      <c r="F1175" s="68">
        <v>8.8800000000000008</v>
      </c>
      <c r="G1175" s="70"/>
      <c r="H1175" s="68">
        <f>F1175*G1175</f>
        <v>0</v>
      </c>
    </row>
    <row r="1176" spans="1:8" s="168" customFormat="1" ht="35.1" customHeight="1">
      <c r="A1176" s="52" t="s">
        <v>2647</v>
      </c>
      <c r="B1176" s="27" t="s">
        <v>3994</v>
      </c>
      <c r="C1176" s="44" t="s">
        <v>292</v>
      </c>
      <c r="D1176" s="42">
        <v>20</v>
      </c>
      <c r="E1176" s="67">
        <v>9.41</v>
      </c>
      <c r="F1176" s="68">
        <v>6.7</v>
      </c>
      <c r="G1176" s="122"/>
      <c r="H1176" s="68">
        <f>F1176*G1176</f>
        <v>0</v>
      </c>
    </row>
    <row r="1177" spans="1:8" s="168" customFormat="1" ht="35.1" customHeight="1">
      <c r="A1177" s="52" t="s">
        <v>2648</v>
      </c>
      <c r="B1177" s="27" t="s">
        <v>3995</v>
      </c>
      <c r="C1177" s="44" t="s">
        <v>292</v>
      </c>
      <c r="D1177" s="42">
        <v>20</v>
      </c>
      <c r="E1177" s="67">
        <v>9.41</v>
      </c>
      <c r="F1177" s="68">
        <v>6.7</v>
      </c>
      <c r="G1177" s="122"/>
      <c r="H1177" s="68">
        <f>F1177*G1177</f>
        <v>0</v>
      </c>
    </row>
    <row r="1178" spans="1:8" s="168" customFormat="1" ht="35.1" customHeight="1">
      <c r="A1178" s="52" t="s">
        <v>2649</v>
      </c>
      <c r="B1178" s="27" t="s">
        <v>3996</v>
      </c>
      <c r="C1178" s="44" t="s">
        <v>292</v>
      </c>
      <c r="D1178" s="42">
        <v>20</v>
      </c>
      <c r="E1178" s="67">
        <v>9.41</v>
      </c>
      <c r="F1178" s="68">
        <v>6.7</v>
      </c>
      <c r="G1178" s="122"/>
      <c r="H1178" s="68">
        <f>F1178*G1178</f>
        <v>0</v>
      </c>
    </row>
    <row r="1179" spans="1:8" s="168" customFormat="1" ht="35.1" customHeight="1">
      <c r="A1179" s="56" t="s">
        <v>2420</v>
      </c>
      <c r="B1179" s="27" t="s">
        <v>3631</v>
      </c>
      <c r="C1179" s="44" t="s">
        <v>222</v>
      </c>
      <c r="D1179" s="42">
        <v>20</v>
      </c>
      <c r="E1179" s="67">
        <v>10.53</v>
      </c>
      <c r="F1179" s="68">
        <v>7.5</v>
      </c>
      <c r="G1179" s="122"/>
      <c r="H1179" s="68">
        <f>F1179*G1179</f>
        <v>0</v>
      </c>
    </row>
    <row r="1180" spans="1:8" s="168" customFormat="1" ht="35.1" customHeight="1">
      <c r="A1180" s="52" t="s">
        <v>632</v>
      </c>
      <c r="B1180" s="27" t="s">
        <v>3631</v>
      </c>
      <c r="C1180" s="44" t="s">
        <v>246</v>
      </c>
      <c r="D1180" s="42">
        <v>20</v>
      </c>
      <c r="E1180" s="67">
        <v>10.53</v>
      </c>
      <c r="F1180" s="68">
        <v>7.5</v>
      </c>
      <c r="G1180" s="122"/>
      <c r="H1180" s="68">
        <f>F1180*G1180</f>
        <v>0</v>
      </c>
    </row>
    <row r="1181" spans="1:8" s="168" customFormat="1" ht="35.1" customHeight="1">
      <c r="A1181" s="52" t="s">
        <v>634</v>
      </c>
      <c r="B1181" s="27" t="s">
        <v>3631</v>
      </c>
      <c r="C1181" s="44" t="s">
        <v>226</v>
      </c>
      <c r="D1181" s="42">
        <v>20</v>
      </c>
      <c r="E1181" s="67">
        <v>10.53</v>
      </c>
      <c r="F1181" s="68">
        <v>7.5</v>
      </c>
      <c r="G1181" s="122"/>
      <c r="H1181" s="68">
        <f>F1181*G1181</f>
        <v>0</v>
      </c>
    </row>
    <row r="1182" spans="1:8" s="168" customFormat="1" ht="35.1" customHeight="1">
      <c r="A1182" s="160" t="s">
        <v>1761</v>
      </c>
      <c r="B1182" s="43" t="s">
        <v>1762</v>
      </c>
      <c r="C1182" s="85" t="s">
        <v>310</v>
      </c>
      <c r="D1182" s="85"/>
      <c r="E1182" s="67">
        <v>1.43</v>
      </c>
      <c r="F1182" s="68">
        <v>1.02</v>
      </c>
      <c r="G1182" s="129"/>
      <c r="H1182" s="68">
        <f>F1182*G1182</f>
        <v>0</v>
      </c>
    </row>
    <row r="1183" spans="1:8" s="168" customFormat="1" ht="35.1" customHeight="1">
      <c r="A1183" s="160" t="s">
        <v>1763</v>
      </c>
      <c r="B1183" s="43" t="s">
        <v>1762</v>
      </c>
      <c r="C1183" s="85" t="s">
        <v>257</v>
      </c>
      <c r="D1183" s="85"/>
      <c r="E1183" s="67">
        <v>1.5</v>
      </c>
      <c r="F1183" s="68">
        <v>1.07</v>
      </c>
      <c r="G1183" s="129"/>
      <c r="H1183" s="68">
        <f>F1183*G1183</f>
        <v>0</v>
      </c>
    </row>
    <row r="1184" spans="1:8" s="168" customFormat="1" ht="35.1" customHeight="1">
      <c r="A1184" s="55" t="s">
        <v>635</v>
      </c>
      <c r="B1184" s="49" t="s">
        <v>636</v>
      </c>
      <c r="C1184" s="44" t="s">
        <v>637</v>
      </c>
      <c r="D1184" s="171">
        <v>100</v>
      </c>
      <c r="E1184" s="67">
        <v>1.39</v>
      </c>
      <c r="F1184" s="68">
        <v>0.99</v>
      </c>
      <c r="G1184" s="129"/>
      <c r="H1184" s="68">
        <f>F1184*G1184</f>
        <v>0</v>
      </c>
    </row>
    <row r="1185" spans="1:8" s="168" customFormat="1" ht="35.1" customHeight="1">
      <c r="A1185" s="52" t="s">
        <v>631</v>
      </c>
      <c r="B1185" s="27" t="s">
        <v>3632</v>
      </c>
      <c r="C1185" s="44" t="s">
        <v>306</v>
      </c>
      <c r="D1185" s="42">
        <v>10</v>
      </c>
      <c r="E1185" s="67">
        <v>19.850000000000001</v>
      </c>
      <c r="F1185" s="68">
        <v>14.14</v>
      </c>
      <c r="G1185" s="122"/>
      <c r="H1185" s="68">
        <f>F1185*G1185</f>
        <v>0</v>
      </c>
    </row>
    <row r="1186" spans="1:8" s="168" customFormat="1" ht="35.1" customHeight="1">
      <c r="A1186" s="56" t="s">
        <v>3051</v>
      </c>
      <c r="B1186" s="27" t="s">
        <v>3633</v>
      </c>
      <c r="C1186" s="44" t="s">
        <v>296</v>
      </c>
      <c r="D1186" s="42">
        <v>10</v>
      </c>
      <c r="E1186" s="67">
        <v>29.32</v>
      </c>
      <c r="F1186" s="68">
        <v>20.88</v>
      </c>
      <c r="G1186" s="122"/>
      <c r="H1186" s="68">
        <f>F1186*G1186</f>
        <v>0</v>
      </c>
    </row>
    <row r="1187" spans="1:8" s="168" customFormat="1" ht="35.1" customHeight="1">
      <c r="A1187" s="52" t="s">
        <v>2215</v>
      </c>
      <c r="B1187" s="27" t="s">
        <v>3634</v>
      </c>
      <c r="C1187" s="44" t="s">
        <v>1911</v>
      </c>
      <c r="D1187" s="42">
        <v>20</v>
      </c>
      <c r="E1187" s="67">
        <v>11.09</v>
      </c>
      <c r="F1187" s="68">
        <v>7.9</v>
      </c>
      <c r="G1187" s="122"/>
      <c r="H1187" s="68">
        <f>F1187*G1187</f>
        <v>0</v>
      </c>
    </row>
    <row r="1188" spans="1:8" s="168" customFormat="1" ht="35.1" customHeight="1">
      <c r="A1188" s="52" t="s">
        <v>628</v>
      </c>
      <c r="B1188" s="27" t="s">
        <v>3634</v>
      </c>
      <c r="C1188" s="44" t="s">
        <v>730</v>
      </c>
      <c r="D1188" s="42">
        <v>20</v>
      </c>
      <c r="E1188" s="67">
        <v>10.53</v>
      </c>
      <c r="F1188" s="68">
        <v>7.5</v>
      </c>
      <c r="G1188" s="122"/>
      <c r="H1188" s="68">
        <f>F1188*G1188</f>
        <v>0</v>
      </c>
    </row>
    <row r="1189" spans="1:8" s="168" customFormat="1" ht="35.1" customHeight="1">
      <c r="A1189" s="134" t="s">
        <v>633</v>
      </c>
      <c r="B1189" s="27" t="s">
        <v>3635</v>
      </c>
      <c r="C1189" s="44" t="s">
        <v>2949</v>
      </c>
      <c r="D1189" s="172">
        <v>20</v>
      </c>
      <c r="E1189" s="67">
        <v>10.67</v>
      </c>
      <c r="F1189" s="68">
        <v>7.6</v>
      </c>
      <c r="G1189" s="132"/>
      <c r="H1189" s="68">
        <f>F1189*G1189</f>
        <v>0</v>
      </c>
    </row>
    <row r="1190" spans="1:8" s="168" customFormat="1" ht="35.1" customHeight="1">
      <c r="A1190" s="56" t="s">
        <v>2361</v>
      </c>
      <c r="B1190" s="27" t="s">
        <v>3636</v>
      </c>
      <c r="C1190" s="44" t="s">
        <v>284</v>
      </c>
      <c r="D1190" s="42">
        <v>20</v>
      </c>
      <c r="E1190" s="67">
        <v>10.53</v>
      </c>
      <c r="F1190" s="68">
        <v>7.5</v>
      </c>
      <c r="G1190" s="122"/>
      <c r="H1190" s="68">
        <f>F1190*G1190</f>
        <v>0</v>
      </c>
    </row>
    <row r="1191" spans="1:8" s="168" customFormat="1" ht="35.1" customHeight="1">
      <c r="A1191" s="56" t="s">
        <v>3263</v>
      </c>
      <c r="B1191" s="27" t="s">
        <v>3636</v>
      </c>
      <c r="C1191" s="44" t="s">
        <v>341</v>
      </c>
      <c r="D1191" s="42">
        <v>200</v>
      </c>
      <c r="E1191" s="67">
        <v>10.84</v>
      </c>
      <c r="F1191" s="68">
        <v>7.72</v>
      </c>
      <c r="G1191" s="122"/>
      <c r="H1191" s="68">
        <f>F1191*G1191</f>
        <v>0</v>
      </c>
    </row>
    <row r="1192" spans="1:8" s="168" customFormat="1" ht="35.1" customHeight="1">
      <c r="A1192" s="54" t="s">
        <v>639</v>
      </c>
      <c r="B1192" s="27" t="s">
        <v>3636</v>
      </c>
      <c r="C1192" s="170" t="s">
        <v>294</v>
      </c>
      <c r="D1192" s="170">
        <v>20</v>
      </c>
      <c r="E1192" s="67">
        <v>11.2</v>
      </c>
      <c r="F1192" s="68">
        <v>7.98</v>
      </c>
      <c r="G1192" s="70"/>
      <c r="H1192" s="68">
        <f>F1192*G1192</f>
        <v>0</v>
      </c>
    </row>
    <row r="1193" spans="1:8" s="168" customFormat="1" ht="35.1" customHeight="1">
      <c r="A1193" s="56" t="s">
        <v>3050</v>
      </c>
      <c r="B1193" s="27" t="s">
        <v>3636</v>
      </c>
      <c r="C1193" s="44" t="s">
        <v>252</v>
      </c>
      <c r="D1193" s="42">
        <v>10</v>
      </c>
      <c r="E1193" s="67">
        <v>20.92</v>
      </c>
      <c r="F1193" s="68">
        <v>14.9</v>
      </c>
      <c r="G1193" s="122"/>
      <c r="H1193" s="68">
        <f>F1193*G1193</f>
        <v>0</v>
      </c>
    </row>
    <row r="1194" spans="1:8" s="168" customFormat="1" ht="35.1" customHeight="1">
      <c r="A1194" s="52" t="s">
        <v>630</v>
      </c>
      <c r="B1194" s="27" t="s">
        <v>3636</v>
      </c>
      <c r="C1194" s="44" t="s">
        <v>217</v>
      </c>
      <c r="D1194" s="42">
        <v>20</v>
      </c>
      <c r="E1194" s="67">
        <v>10.39</v>
      </c>
      <c r="F1194" s="68">
        <v>7.4</v>
      </c>
      <c r="G1194" s="122"/>
      <c r="H1194" s="68">
        <f>F1194*G1194</f>
        <v>0</v>
      </c>
    </row>
    <row r="1195" spans="1:8" s="168" customFormat="1" ht="35.1" customHeight="1">
      <c r="A1195" s="54" t="s">
        <v>638</v>
      </c>
      <c r="B1195" s="27" t="s">
        <v>3636</v>
      </c>
      <c r="C1195" s="170" t="s">
        <v>257</v>
      </c>
      <c r="D1195" s="170">
        <v>20</v>
      </c>
      <c r="E1195" s="67">
        <v>11.23</v>
      </c>
      <c r="F1195" s="68">
        <v>8</v>
      </c>
      <c r="G1195" s="70"/>
      <c r="H1195" s="68">
        <f>F1195*G1195</f>
        <v>0</v>
      </c>
    </row>
    <row r="1196" spans="1:8" s="168" customFormat="1" ht="35.1" customHeight="1">
      <c r="A1196" s="69" t="s">
        <v>640</v>
      </c>
      <c r="B1196" s="27" t="s">
        <v>3637</v>
      </c>
      <c r="C1196" s="42" t="s">
        <v>294</v>
      </c>
      <c r="D1196" s="44"/>
      <c r="E1196" s="67">
        <v>9.83</v>
      </c>
      <c r="F1196" s="68">
        <v>7</v>
      </c>
      <c r="G1196" s="122"/>
      <c r="H1196" s="68">
        <f>F1196*G1196</f>
        <v>0</v>
      </c>
    </row>
    <row r="1197" spans="1:8" s="168" customFormat="1" ht="35.1" customHeight="1">
      <c r="A1197" s="52" t="s">
        <v>629</v>
      </c>
      <c r="B1197" s="27" t="s">
        <v>3638</v>
      </c>
      <c r="C1197" s="44" t="s">
        <v>263</v>
      </c>
      <c r="D1197" s="42">
        <v>20</v>
      </c>
      <c r="E1197" s="67">
        <v>12.92</v>
      </c>
      <c r="F1197" s="68">
        <v>9.1999999999999993</v>
      </c>
      <c r="G1197" s="122"/>
      <c r="H1197" s="68">
        <f>F1197*G1197</f>
        <v>0</v>
      </c>
    </row>
    <row r="1198" spans="1:8" s="168" customFormat="1" ht="35.1" customHeight="1">
      <c r="A1198" s="160" t="s">
        <v>1764</v>
      </c>
      <c r="B1198" s="43" t="s">
        <v>1765</v>
      </c>
      <c r="C1198" s="85" t="s">
        <v>257</v>
      </c>
      <c r="D1198" s="85"/>
      <c r="E1198" s="67">
        <v>2.37</v>
      </c>
      <c r="F1198" s="68">
        <v>1.69</v>
      </c>
      <c r="G1198" s="129"/>
      <c r="H1198" s="68">
        <f>F1198*G1198</f>
        <v>0</v>
      </c>
    </row>
    <row r="1199" spans="1:8" s="168" customFormat="1" ht="35.1" customHeight="1">
      <c r="A1199" s="55" t="s">
        <v>641</v>
      </c>
      <c r="B1199" s="49" t="s">
        <v>642</v>
      </c>
      <c r="C1199" s="44" t="s">
        <v>246</v>
      </c>
      <c r="D1199" s="171">
        <v>100</v>
      </c>
      <c r="E1199" s="67">
        <v>1.59</v>
      </c>
      <c r="F1199" s="68">
        <v>1.1299999999999999</v>
      </c>
      <c r="G1199" s="129"/>
      <c r="H1199" s="68">
        <f>F1199*G1199</f>
        <v>0</v>
      </c>
    </row>
    <row r="1200" spans="1:8" s="168" customFormat="1" ht="35.1" customHeight="1">
      <c r="A1200" s="160" t="s">
        <v>2437</v>
      </c>
      <c r="B1200" s="27" t="s">
        <v>2438</v>
      </c>
      <c r="C1200" s="85" t="s">
        <v>296</v>
      </c>
      <c r="D1200" s="85"/>
      <c r="E1200" s="67">
        <v>1.68</v>
      </c>
      <c r="F1200" s="68">
        <v>1.2</v>
      </c>
      <c r="G1200" s="129"/>
      <c r="H1200" s="68">
        <f>F1200*G1200</f>
        <v>0</v>
      </c>
    </row>
    <row r="1201" spans="1:8" s="168" customFormat="1" ht="35.1" customHeight="1">
      <c r="A1201" s="56" t="s">
        <v>3052</v>
      </c>
      <c r="B1201" s="27" t="s">
        <v>3639</v>
      </c>
      <c r="C1201" s="44" t="s">
        <v>1911</v>
      </c>
      <c r="D1201" s="42">
        <v>10</v>
      </c>
      <c r="E1201" s="67">
        <v>11.02</v>
      </c>
      <c r="F1201" s="68">
        <v>7.85</v>
      </c>
      <c r="G1201" s="122"/>
      <c r="H1201" s="68">
        <f>F1201*G1201</f>
        <v>0</v>
      </c>
    </row>
    <row r="1202" spans="1:8" s="168" customFormat="1" ht="35.1" customHeight="1">
      <c r="A1202" s="134" t="s">
        <v>648</v>
      </c>
      <c r="B1202" s="27" t="s">
        <v>3639</v>
      </c>
      <c r="C1202" s="44" t="s">
        <v>730</v>
      </c>
      <c r="D1202" s="172">
        <v>10</v>
      </c>
      <c r="E1202" s="67">
        <v>11.02</v>
      </c>
      <c r="F1202" s="68">
        <v>7.85</v>
      </c>
      <c r="G1202" s="132"/>
      <c r="H1202" s="68">
        <f>F1202*G1202</f>
        <v>0</v>
      </c>
    </row>
    <row r="1203" spans="1:8" s="168" customFormat="1" ht="35.1" customHeight="1">
      <c r="A1203" s="134" t="s">
        <v>650</v>
      </c>
      <c r="B1203" s="27" t="s">
        <v>3639</v>
      </c>
      <c r="C1203" s="44" t="s">
        <v>560</v>
      </c>
      <c r="D1203" s="172">
        <v>10</v>
      </c>
      <c r="E1203" s="67">
        <v>11.92</v>
      </c>
      <c r="F1203" s="68">
        <v>8.49</v>
      </c>
      <c r="G1203" s="132"/>
      <c r="H1203" s="68">
        <f>F1203*G1203</f>
        <v>0</v>
      </c>
    </row>
    <row r="1204" spans="1:8" s="168" customFormat="1" ht="35.1" customHeight="1">
      <c r="A1204" s="56" t="s">
        <v>3054</v>
      </c>
      <c r="B1204" s="27" t="s">
        <v>3639</v>
      </c>
      <c r="C1204" s="44" t="s">
        <v>2949</v>
      </c>
      <c r="D1204" s="42">
        <v>10</v>
      </c>
      <c r="E1204" s="67">
        <v>11.09</v>
      </c>
      <c r="F1204" s="68">
        <v>7.9</v>
      </c>
      <c r="G1204" s="122"/>
      <c r="H1204" s="68">
        <f>F1204*G1204</f>
        <v>0</v>
      </c>
    </row>
    <row r="1205" spans="1:8" s="168" customFormat="1" ht="35.1" customHeight="1">
      <c r="A1205" s="56" t="s">
        <v>3055</v>
      </c>
      <c r="B1205" s="27" t="s">
        <v>3639</v>
      </c>
      <c r="C1205" s="44" t="s">
        <v>296</v>
      </c>
      <c r="D1205" s="42">
        <v>10</v>
      </c>
      <c r="E1205" s="67">
        <v>14.01</v>
      </c>
      <c r="F1205" s="68">
        <v>9.98</v>
      </c>
      <c r="G1205" s="122"/>
      <c r="H1205" s="68">
        <f>F1205*G1205</f>
        <v>0</v>
      </c>
    </row>
    <row r="1206" spans="1:8" s="168" customFormat="1" ht="35.1" customHeight="1">
      <c r="A1206" s="56" t="s">
        <v>3057</v>
      </c>
      <c r="B1206" s="27" t="s">
        <v>3639</v>
      </c>
      <c r="C1206" s="44" t="s">
        <v>2582</v>
      </c>
      <c r="D1206" s="42">
        <v>10</v>
      </c>
      <c r="E1206" s="67">
        <v>11.08</v>
      </c>
      <c r="F1206" s="68">
        <v>7.89</v>
      </c>
      <c r="G1206" s="122"/>
      <c r="H1206" s="68">
        <f>F1206*G1206</f>
        <v>0</v>
      </c>
    </row>
    <row r="1207" spans="1:8" s="168" customFormat="1" ht="35.1" customHeight="1">
      <c r="A1207" s="52" t="s">
        <v>643</v>
      </c>
      <c r="B1207" s="27" t="s">
        <v>3639</v>
      </c>
      <c r="C1207" s="42" t="s">
        <v>403</v>
      </c>
      <c r="D1207" s="42">
        <v>10</v>
      </c>
      <c r="E1207" s="67">
        <v>14.03</v>
      </c>
      <c r="F1207" s="68">
        <v>9.99</v>
      </c>
      <c r="G1207" s="122"/>
      <c r="H1207" s="68">
        <f>F1207*G1207</f>
        <v>0</v>
      </c>
    </row>
    <row r="1208" spans="1:8" s="168" customFormat="1" ht="35.1" customHeight="1">
      <c r="A1208" s="56" t="s">
        <v>3264</v>
      </c>
      <c r="B1208" s="27" t="s">
        <v>3639</v>
      </c>
      <c r="C1208" s="44" t="s">
        <v>1682</v>
      </c>
      <c r="D1208" s="42">
        <v>100</v>
      </c>
      <c r="E1208" s="67">
        <v>11.58</v>
      </c>
      <c r="F1208" s="68">
        <v>8.25</v>
      </c>
      <c r="G1208" s="122"/>
      <c r="H1208" s="68">
        <f>F1208*G1208</f>
        <v>0</v>
      </c>
    </row>
    <row r="1209" spans="1:8" s="168" customFormat="1" ht="35.1" customHeight="1">
      <c r="A1209" s="52" t="s">
        <v>644</v>
      </c>
      <c r="B1209" s="27" t="s">
        <v>3639</v>
      </c>
      <c r="C1209" s="44" t="s">
        <v>257</v>
      </c>
      <c r="D1209" s="42">
        <v>10</v>
      </c>
      <c r="E1209" s="67">
        <v>18.18</v>
      </c>
      <c r="F1209" s="68">
        <v>12.95</v>
      </c>
      <c r="G1209" s="122"/>
      <c r="H1209" s="68">
        <f>F1209*G1209</f>
        <v>0</v>
      </c>
    </row>
    <row r="1210" spans="1:8" s="168" customFormat="1" ht="35.1" customHeight="1">
      <c r="A1210" s="56" t="s">
        <v>3056</v>
      </c>
      <c r="B1210" s="27" t="s">
        <v>3640</v>
      </c>
      <c r="C1210" s="44" t="s">
        <v>284</v>
      </c>
      <c r="D1210" s="42">
        <v>10</v>
      </c>
      <c r="E1210" s="67">
        <v>11.09</v>
      </c>
      <c r="F1210" s="68">
        <v>7.9</v>
      </c>
      <c r="G1210" s="122"/>
      <c r="H1210" s="68">
        <f>F1210*G1210</f>
        <v>0</v>
      </c>
    </row>
    <row r="1211" spans="1:8" s="168" customFormat="1" ht="35.1" customHeight="1">
      <c r="A1211" s="56" t="s">
        <v>3053</v>
      </c>
      <c r="B1211" s="27" t="s">
        <v>3641</v>
      </c>
      <c r="C1211" s="44" t="s">
        <v>222</v>
      </c>
      <c r="D1211" s="42">
        <v>10</v>
      </c>
      <c r="E1211" s="67">
        <v>11.08</v>
      </c>
      <c r="F1211" s="68">
        <v>7.89</v>
      </c>
      <c r="G1211" s="122"/>
      <c r="H1211" s="68">
        <f>F1211*G1211</f>
        <v>0</v>
      </c>
    </row>
    <row r="1212" spans="1:8" s="168" customFormat="1" ht="35.1" customHeight="1">
      <c r="A1212" s="57" t="s">
        <v>645</v>
      </c>
      <c r="B1212" s="48" t="s">
        <v>646</v>
      </c>
      <c r="C1212" s="44" t="s">
        <v>647</v>
      </c>
      <c r="D1212" s="171">
        <v>100</v>
      </c>
      <c r="E1212" s="67">
        <v>1.39</v>
      </c>
      <c r="F1212" s="68">
        <v>0.99</v>
      </c>
      <c r="G1212" s="129"/>
      <c r="H1212" s="68">
        <f>F1212*G1212</f>
        <v>0</v>
      </c>
    </row>
    <row r="1213" spans="1:8" s="168" customFormat="1" ht="35.1" customHeight="1">
      <c r="A1213" s="57" t="s">
        <v>651</v>
      </c>
      <c r="B1213" s="48" t="s">
        <v>652</v>
      </c>
      <c r="C1213" s="44" t="s">
        <v>647</v>
      </c>
      <c r="D1213" s="177">
        <v>100</v>
      </c>
      <c r="E1213" s="67">
        <v>1.77</v>
      </c>
      <c r="F1213" s="68">
        <v>1.26</v>
      </c>
      <c r="G1213" s="129"/>
      <c r="H1213" s="68">
        <f>F1213*G1213</f>
        <v>0</v>
      </c>
    </row>
    <row r="1214" spans="1:8" s="168" customFormat="1" ht="35.1" customHeight="1">
      <c r="A1214" s="57" t="s">
        <v>653</v>
      </c>
      <c r="B1214" s="48" t="s">
        <v>654</v>
      </c>
      <c r="C1214" s="44" t="s">
        <v>655</v>
      </c>
      <c r="D1214" s="177">
        <v>100</v>
      </c>
      <c r="E1214" s="67">
        <v>2.02</v>
      </c>
      <c r="F1214" s="68">
        <v>1.44</v>
      </c>
      <c r="G1214" s="129"/>
      <c r="H1214" s="68">
        <f>F1214*G1214</f>
        <v>0</v>
      </c>
    </row>
    <row r="1215" spans="1:8" s="168" customFormat="1" ht="35.1" customHeight="1">
      <c r="A1215" s="56" t="s">
        <v>3265</v>
      </c>
      <c r="B1215" s="27" t="s">
        <v>3642</v>
      </c>
      <c r="C1215" s="44" t="s">
        <v>2582</v>
      </c>
      <c r="D1215" s="42">
        <v>100</v>
      </c>
      <c r="E1215" s="67">
        <v>10.81</v>
      </c>
      <c r="F1215" s="68">
        <v>7.7</v>
      </c>
      <c r="G1215" s="122"/>
      <c r="H1215" s="68">
        <f>F1215*G1215</f>
        <v>0</v>
      </c>
    </row>
    <row r="1216" spans="1:8" s="168" customFormat="1" ht="35.1" customHeight="1">
      <c r="A1216" s="52" t="s">
        <v>656</v>
      </c>
      <c r="B1216" s="27" t="s">
        <v>3058</v>
      </c>
      <c r="C1216" s="44" t="s">
        <v>539</v>
      </c>
      <c r="D1216" s="42">
        <v>5</v>
      </c>
      <c r="E1216" s="67">
        <v>21.05</v>
      </c>
      <c r="F1216" s="68">
        <v>14.99</v>
      </c>
      <c r="G1216" s="122"/>
      <c r="H1216" s="68">
        <f>F1216*G1216</f>
        <v>0</v>
      </c>
    </row>
    <row r="1217" spans="1:8" s="168" customFormat="1" ht="35.1" customHeight="1">
      <c r="A1217" s="56" t="s">
        <v>3059</v>
      </c>
      <c r="B1217" s="27" t="s">
        <v>3643</v>
      </c>
      <c r="C1217" s="44" t="s">
        <v>1911</v>
      </c>
      <c r="D1217" s="42">
        <v>10</v>
      </c>
      <c r="E1217" s="67">
        <v>11.92</v>
      </c>
      <c r="F1217" s="68">
        <v>8.49</v>
      </c>
      <c r="G1217" s="122"/>
      <c r="H1217" s="68">
        <f>F1217*G1217</f>
        <v>0</v>
      </c>
    </row>
    <row r="1218" spans="1:8" s="168" customFormat="1" ht="35.1" customHeight="1">
      <c r="A1218" s="56" t="s">
        <v>3060</v>
      </c>
      <c r="B1218" s="27" t="s">
        <v>3643</v>
      </c>
      <c r="C1218" s="44" t="s">
        <v>246</v>
      </c>
      <c r="D1218" s="42">
        <v>10</v>
      </c>
      <c r="E1218" s="67">
        <v>11.92</v>
      </c>
      <c r="F1218" s="68">
        <v>8.49</v>
      </c>
      <c r="G1218" s="122"/>
      <c r="H1218" s="68">
        <f>F1218*G1218</f>
        <v>0</v>
      </c>
    </row>
    <row r="1219" spans="1:8" s="168" customFormat="1" ht="35.1" customHeight="1">
      <c r="A1219" s="56" t="s">
        <v>3062</v>
      </c>
      <c r="B1219" s="27" t="s">
        <v>3644</v>
      </c>
      <c r="C1219" s="44" t="s">
        <v>287</v>
      </c>
      <c r="D1219" s="42">
        <v>10</v>
      </c>
      <c r="E1219" s="67">
        <v>11.92</v>
      </c>
      <c r="F1219" s="68">
        <v>8.49</v>
      </c>
      <c r="G1219" s="122"/>
      <c r="H1219" s="68">
        <f>F1219*G1219</f>
        <v>0</v>
      </c>
    </row>
    <row r="1220" spans="1:8" s="168" customFormat="1" ht="35.1" customHeight="1">
      <c r="A1220" s="56" t="s">
        <v>649</v>
      </c>
      <c r="B1220" s="27" t="s">
        <v>3645</v>
      </c>
      <c r="C1220" s="44" t="s">
        <v>284</v>
      </c>
      <c r="D1220" s="42">
        <v>100</v>
      </c>
      <c r="E1220" s="67">
        <v>11.92</v>
      </c>
      <c r="F1220" s="68">
        <v>8.49</v>
      </c>
      <c r="G1220" s="122"/>
      <c r="H1220" s="68">
        <f>F1220*G1220</f>
        <v>0</v>
      </c>
    </row>
    <row r="1221" spans="1:8" s="168" customFormat="1" ht="35.1" customHeight="1">
      <c r="A1221" s="52" t="s">
        <v>657</v>
      </c>
      <c r="B1221" s="27" t="s">
        <v>3646</v>
      </c>
      <c r="C1221" s="44" t="s">
        <v>279</v>
      </c>
      <c r="D1221" s="42">
        <v>10</v>
      </c>
      <c r="E1221" s="67">
        <v>11.58</v>
      </c>
      <c r="F1221" s="68">
        <v>8.25</v>
      </c>
      <c r="G1221" s="159"/>
      <c r="H1221" s="68">
        <f>F1221*G1221</f>
        <v>0</v>
      </c>
    </row>
    <row r="1222" spans="1:8" s="168" customFormat="1" ht="35.1" customHeight="1">
      <c r="A1222" s="56" t="s">
        <v>3266</v>
      </c>
      <c r="B1222" s="27" t="s">
        <v>3646</v>
      </c>
      <c r="C1222" s="44" t="s">
        <v>310</v>
      </c>
      <c r="D1222" s="42">
        <v>100</v>
      </c>
      <c r="E1222" s="67">
        <v>11.92</v>
      </c>
      <c r="F1222" s="68">
        <v>8.49</v>
      </c>
      <c r="G1222" s="122"/>
      <c r="H1222" s="68">
        <f>F1222*G1222</f>
        <v>0</v>
      </c>
    </row>
    <row r="1223" spans="1:8" s="168" customFormat="1" ht="35.1" customHeight="1">
      <c r="A1223" s="56" t="s">
        <v>3061</v>
      </c>
      <c r="B1223" s="27" t="s">
        <v>3647</v>
      </c>
      <c r="C1223" s="44" t="s">
        <v>222</v>
      </c>
      <c r="D1223" s="42">
        <v>10</v>
      </c>
      <c r="E1223" s="67">
        <v>11.92</v>
      </c>
      <c r="F1223" s="68">
        <v>8.49</v>
      </c>
      <c r="G1223" s="122"/>
      <c r="H1223" s="68">
        <f>F1223*G1223</f>
        <v>0</v>
      </c>
    </row>
    <row r="1224" spans="1:8" s="168" customFormat="1" ht="35.1" customHeight="1">
      <c r="A1224" s="56" t="s">
        <v>3267</v>
      </c>
      <c r="B1224" s="27" t="s">
        <v>3268</v>
      </c>
      <c r="C1224" s="44" t="s">
        <v>490</v>
      </c>
      <c r="D1224" s="42">
        <v>1000</v>
      </c>
      <c r="E1224" s="67">
        <v>4.91</v>
      </c>
      <c r="F1224" s="68">
        <v>3.5</v>
      </c>
      <c r="G1224" s="122"/>
      <c r="H1224" s="68">
        <f>F1224*G1224</f>
        <v>0</v>
      </c>
    </row>
    <row r="1225" spans="1:8" s="168" customFormat="1" ht="35.1" customHeight="1">
      <c r="A1225" s="56" t="s">
        <v>3269</v>
      </c>
      <c r="B1225" s="27" t="s">
        <v>3270</v>
      </c>
      <c r="C1225" s="44" t="s">
        <v>490</v>
      </c>
      <c r="D1225" s="42">
        <v>500</v>
      </c>
      <c r="E1225" s="67">
        <v>2.79</v>
      </c>
      <c r="F1225" s="68">
        <v>1.99</v>
      </c>
      <c r="G1225" s="122"/>
      <c r="H1225" s="68">
        <f>F1225*G1225</f>
        <v>0</v>
      </c>
    </row>
    <row r="1226" spans="1:8" s="168" customFormat="1" ht="35.1" customHeight="1">
      <c r="A1226" s="56" t="s">
        <v>3063</v>
      </c>
      <c r="B1226" s="27" t="s">
        <v>3648</v>
      </c>
      <c r="C1226" s="44" t="s">
        <v>222</v>
      </c>
      <c r="D1226" s="42">
        <v>10</v>
      </c>
      <c r="E1226" s="67">
        <v>18.18</v>
      </c>
      <c r="F1226" s="68">
        <v>12.95</v>
      </c>
      <c r="G1226" s="122"/>
      <c r="H1226" s="68">
        <f>F1226*G1226</f>
        <v>0</v>
      </c>
    </row>
    <row r="1227" spans="1:8" s="168" customFormat="1" ht="35.1" customHeight="1">
      <c r="A1227" s="52" t="s">
        <v>2216</v>
      </c>
      <c r="B1227" s="27" t="s">
        <v>3648</v>
      </c>
      <c r="C1227" s="44" t="s">
        <v>1682</v>
      </c>
      <c r="D1227" s="42">
        <v>10</v>
      </c>
      <c r="E1227" s="67">
        <v>17.97</v>
      </c>
      <c r="F1227" s="68">
        <v>12.8</v>
      </c>
      <c r="G1227" s="122"/>
      <c r="H1227" s="68">
        <f>F1227*G1227</f>
        <v>0</v>
      </c>
    </row>
    <row r="1228" spans="1:8" s="168" customFormat="1" ht="35.1" customHeight="1">
      <c r="A1228" s="56" t="s">
        <v>3373</v>
      </c>
      <c r="B1228" s="27" t="s">
        <v>3649</v>
      </c>
      <c r="C1228" s="44" t="s">
        <v>226</v>
      </c>
      <c r="D1228" s="42">
        <v>4</v>
      </c>
      <c r="E1228" s="67">
        <v>44.93</v>
      </c>
      <c r="F1228" s="68">
        <v>32</v>
      </c>
      <c r="G1228" s="122"/>
      <c r="H1228" s="68">
        <f>F1228*G1228</f>
        <v>0</v>
      </c>
    </row>
    <row r="1229" spans="1:8" s="168" customFormat="1" ht="35.1" customHeight="1">
      <c r="A1229" s="52" t="s">
        <v>2593</v>
      </c>
      <c r="B1229" s="27" t="s">
        <v>3650</v>
      </c>
      <c r="C1229" s="44" t="s">
        <v>284</v>
      </c>
      <c r="D1229" s="42">
        <v>10</v>
      </c>
      <c r="E1229" s="67">
        <v>14.81</v>
      </c>
      <c r="F1229" s="68">
        <v>10.55</v>
      </c>
      <c r="G1229" s="122"/>
      <c r="H1229" s="68">
        <f>F1229*G1229</f>
        <v>0</v>
      </c>
    </row>
    <row r="1230" spans="1:8" s="168" customFormat="1" ht="35.1" customHeight="1">
      <c r="A1230" s="52" t="s">
        <v>1766</v>
      </c>
      <c r="B1230" s="27" t="s">
        <v>3650</v>
      </c>
      <c r="C1230" s="44" t="s">
        <v>287</v>
      </c>
      <c r="D1230" s="42">
        <v>10</v>
      </c>
      <c r="E1230" s="67">
        <v>18.239999999999998</v>
      </c>
      <c r="F1230" s="68">
        <v>12.99</v>
      </c>
      <c r="G1230" s="122"/>
      <c r="H1230" s="68">
        <f>F1230*G1230</f>
        <v>0</v>
      </c>
    </row>
    <row r="1231" spans="1:8" s="168" customFormat="1" ht="35.1" customHeight="1">
      <c r="A1231" s="56" t="s">
        <v>3064</v>
      </c>
      <c r="B1231" s="27" t="s">
        <v>3065</v>
      </c>
      <c r="C1231" s="44" t="s">
        <v>366</v>
      </c>
      <c r="D1231" s="42">
        <v>8</v>
      </c>
      <c r="E1231" s="67">
        <v>19.38</v>
      </c>
      <c r="F1231" s="68">
        <v>13.8</v>
      </c>
      <c r="G1231" s="122"/>
      <c r="H1231" s="68">
        <f>F1231*G1231</f>
        <v>0</v>
      </c>
    </row>
    <row r="1232" spans="1:8" s="168" customFormat="1" ht="35.1" customHeight="1">
      <c r="A1232" s="160" t="s">
        <v>1767</v>
      </c>
      <c r="B1232" s="43" t="s">
        <v>1768</v>
      </c>
      <c r="C1232" s="85" t="s">
        <v>1682</v>
      </c>
      <c r="D1232" s="85"/>
      <c r="E1232" s="67">
        <v>11.27</v>
      </c>
      <c r="F1232" s="68">
        <v>8.0299999999999994</v>
      </c>
      <c r="G1232" s="129"/>
      <c r="H1232" s="68">
        <f>F1232*G1232</f>
        <v>0</v>
      </c>
    </row>
    <row r="1233" spans="1:8" s="168" customFormat="1" ht="35.1" customHeight="1">
      <c r="A1233" s="160" t="s">
        <v>2494</v>
      </c>
      <c r="B1233" s="27" t="s">
        <v>1768</v>
      </c>
      <c r="C1233" s="85" t="s">
        <v>292</v>
      </c>
      <c r="D1233" s="85"/>
      <c r="E1233" s="67">
        <v>11.44</v>
      </c>
      <c r="F1233" s="68">
        <v>8.15</v>
      </c>
      <c r="G1233" s="129"/>
      <c r="H1233" s="68">
        <f>F1233*G1233</f>
        <v>0</v>
      </c>
    </row>
    <row r="1234" spans="1:8" s="168" customFormat="1" ht="35.1" customHeight="1">
      <c r="A1234" s="57" t="s">
        <v>658</v>
      </c>
      <c r="B1234" s="48" t="s">
        <v>659</v>
      </c>
      <c r="C1234" s="44" t="s">
        <v>366</v>
      </c>
      <c r="D1234" s="177">
        <v>20</v>
      </c>
      <c r="E1234" s="67">
        <v>17.68</v>
      </c>
      <c r="F1234" s="68">
        <v>12.59</v>
      </c>
      <c r="G1234" s="129"/>
      <c r="H1234" s="68">
        <f>F1234*G1234</f>
        <v>0</v>
      </c>
    </row>
    <row r="1235" spans="1:8" s="168" customFormat="1" ht="35.1" customHeight="1">
      <c r="A1235" s="57" t="s">
        <v>660</v>
      </c>
      <c r="B1235" s="48" t="s">
        <v>661</v>
      </c>
      <c r="C1235" s="44" t="s">
        <v>286</v>
      </c>
      <c r="D1235" s="177">
        <v>30</v>
      </c>
      <c r="E1235" s="67">
        <v>16.149999999999999</v>
      </c>
      <c r="F1235" s="68">
        <v>11.5</v>
      </c>
      <c r="G1235" s="129"/>
      <c r="H1235" s="68">
        <f>F1235*G1235</f>
        <v>0</v>
      </c>
    </row>
    <row r="1236" spans="1:8" s="168" customFormat="1" ht="35.1" customHeight="1">
      <c r="A1236" s="55" t="s">
        <v>662</v>
      </c>
      <c r="B1236" s="47" t="s">
        <v>663</v>
      </c>
      <c r="C1236" s="44" t="s">
        <v>226</v>
      </c>
      <c r="D1236" s="171">
        <v>50</v>
      </c>
      <c r="E1236" s="67">
        <v>14.88</v>
      </c>
      <c r="F1236" s="68">
        <v>10.6</v>
      </c>
      <c r="G1236" s="129"/>
      <c r="H1236" s="68">
        <f>F1236*G1236</f>
        <v>0</v>
      </c>
    </row>
    <row r="1237" spans="1:8" s="168" customFormat="1" ht="35.1" customHeight="1">
      <c r="A1237" s="52" t="s">
        <v>666</v>
      </c>
      <c r="B1237" s="27" t="s">
        <v>3651</v>
      </c>
      <c r="C1237" s="44" t="s">
        <v>296</v>
      </c>
      <c r="D1237" s="42">
        <v>200</v>
      </c>
      <c r="E1237" s="67">
        <v>3.51</v>
      </c>
      <c r="F1237" s="68">
        <v>2.5</v>
      </c>
      <c r="G1237" s="122"/>
      <c r="H1237" s="68">
        <f>F1237*G1237</f>
        <v>0</v>
      </c>
    </row>
    <row r="1238" spans="1:8" s="168" customFormat="1" ht="35.1" customHeight="1">
      <c r="A1238" s="52" t="s">
        <v>664</v>
      </c>
      <c r="B1238" s="27" t="s">
        <v>3652</v>
      </c>
      <c r="C1238" s="44" t="s">
        <v>300</v>
      </c>
      <c r="D1238" s="42">
        <v>250</v>
      </c>
      <c r="E1238" s="67">
        <v>4.3499999999999996</v>
      </c>
      <c r="F1238" s="68">
        <v>3.1</v>
      </c>
      <c r="G1238" s="122"/>
      <c r="H1238" s="68">
        <f>F1238*G1238</f>
        <v>0</v>
      </c>
    </row>
    <row r="1239" spans="1:8" s="168" customFormat="1" ht="35.1" customHeight="1">
      <c r="A1239" s="52" t="s">
        <v>667</v>
      </c>
      <c r="B1239" s="27" t="s">
        <v>3653</v>
      </c>
      <c r="C1239" s="44" t="s">
        <v>2273</v>
      </c>
      <c r="D1239" s="42">
        <v>200</v>
      </c>
      <c r="E1239" s="67">
        <v>0.9</v>
      </c>
      <c r="F1239" s="68">
        <v>0.64</v>
      </c>
      <c r="G1239" s="122"/>
      <c r="H1239" s="68">
        <f>F1239*G1239</f>
        <v>0</v>
      </c>
    </row>
    <row r="1240" spans="1:8" s="168" customFormat="1" ht="35.1" customHeight="1">
      <c r="A1240" s="123" t="s">
        <v>1769</v>
      </c>
      <c r="B1240" s="27" t="s">
        <v>3654</v>
      </c>
      <c r="C1240" s="42" t="s">
        <v>334</v>
      </c>
      <c r="D1240" s="42">
        <v>200</v>
      </c>
      <c r="E1240" s="67">
        <v>0.94</v>
      </c>
      <c r="F1240" s="68">
        <v>0.67</v>
      </c>
      <c r="G1240" s="70"/>
      <c r="H1240" s="68">
        <f>F1240*G1240</f>
        <v>0</v>
      </c>
    </row>
    <row r="1241" spans="1:8" s="168" customFormat="1" ht="35.1" customHeight="1">
      <c r="A1241" s="52" t="s">
        <v>665</v>
      </c>
      <c r="B1241" s="27" t="s">
        <v>3655</v>
      </c>
      <c r="C1241" s="44" t="s">
        <v>255</v>
      </c>
      <c r="D1241" s="42">
        <v>250</v>
      </c>
      <c r="E1241" s="67">
        <v>0.97</v>
      </c>
      <c r="F1241" s="68">
        <v>0.69</v>
      </c>
      <c r="G1241" s="122"/>
      <c r="H1241" s="68">
        <f>F1241*G1241</f>
        <v>0</v>
      </c>
    </row>
    <row r="1242" spans="1:8" s="168" customFormat="1" ht="35.1" customHeight="1">
      <c r="A1242" s="54" t="s">
        <v>668</v>
      </c>
      <c r="B1242" s="27" t="s">
        <v>3656</v>
      </c>
      <c r="C1242" s="170" t="s">
        <v>1911</v>
      </c>
      <c r="D1242" s="170">
        <v>500</v>
      </c>
      <c r="E1242" s="67">
        <v>1.8</v>
      </c>
      <c r="F1242" s="68">
        <v>1.28</v>
      </c>
      <c r="G1242" s="70"/>
      <c r="H1242" s="68">
        <f>F1242*G1242</f>
        <v>0</v>
      </c>
    </row>
    <row r="1243" spans="1:8" s="168" customFormat="1" ht="35.1" customHeight="1">
      <c r="A1243" s="54" t="s">
        <v>670</v>
      </c>
      <c r="B1243" s="27" t="s">
        <v>3657</v>
      </c>
      <c r="C1243" s="170" t="s">
        <v>310</v>
      </c>
      <c r="D1243" s="170">
        <v>500</v>
      </c>
      <c r="E1243" s="67">
        <v>2.37</v>
      </c>
      <c r="F1243" s="68">
        <v>1.69</v>
      </c>
      <c r="G1243" s="70"/>
      <c r="H1243" s="68">
        <f>F1243*G1243</f>
        <v>0</v>
      </c>
    </row>
    <row r="1244" spans="1:8" s="168" customFormat="1" ht="35.1" customHeight="1">
      <c r="A1244" s="52" t="s">
        <v>2217</v>
      </c>
      <c r="B1244" s="27" t="s">
        <v>3658</v>
      </c>
      <c r="C1244" s="44" t="s">
        <v>1911</v>
      </c>
      <c r="D1244" s="42" t="s">
        <v>2218</v>
      </c>
      <c r="E1244" s="67">
        <v>26.47</v>
      </c>
      <c r="F1244" s="68">
        <v>18.850000000000001</v>
      </c>
      <c r="G1244" s="122"/>
      <c r="H1244" s="68">
        <f>F1244*G1244</f>
        <v>0</v>
      </c>
    </row>
    <row r="1245" spans="1:8" s="168" customFormat="1" ht="35.1" customHeight="1">
      <c r="A1245" s="52" t="s">
        <v>675</v>
      </c>
      <c r="B1245" s="27" t="s">
        <v>3658</v>
      </c>
      <c r="C1245" s="44" t="s">
        <v>220</v>
      </c>
      <c r="D1245" s="42">
        <v>12</v>
      </c>
      <c r="E1245" s="67">
        <v>29.13</v>
      </c>
      <c r="F1245" s="68">
        <v>20.75</v>
      </c>
      <c r="G1245" s="122"/>
      <c r="H1245" s="68">
        <f>F1245*G1245</f>
        <v>0</v>
      </c>
    </row>
    <row r="1246" spans="1:8" s="168" customFormat="1" ht="35.1" customHeight="1">
      <c r="A1246" s="52" t="s">
        <v>673</v>
      </c>
      <c r="B1246" s="27" t="s">
        <v>3658</v>
      </c>
      <c r="C1246" s="44" t="s">
        <v>730</v>
      </c>
      <c r="D1246" s="42">
        <v>12</v>
      </c>
      <c r="E1246" s="67">
        <v>29.47</v>
      </c>
      <c r="F1246" s="68">
        <v>20.99</v>
      </c>
      <c r="G1246" s="122"/>
      <c r="H1246" s="68">
        <f>F1246*G1246</f>
        <v>0</v>
      </c>
    </row>
    <row r="1247" spans="1:8" s="168" customFormat="1" ht="35.1" customHeight="1">
      <c r="A1247" s="52" t="s">
        <v>679</v>
      </c>
      <c r="B1247" s="27" t="s">
        <v>3658</v>
      </c>
      <c r="C1247" s="44" t="s">
        <v>222</v>
      </c>
      <c r="D1247" s="42">
        <v>12</v>
      </c>
      <c r="E1247" s="67">
        <v>28.01</v>
      </c>
      <c r="F1247" s="68">
        <v>19.95</v>
      </c>
      <c r="G1247" s="122"/>
      <c r="H1247" s="68">
        <f>F1247*G1247</f>
        <v>0</v>
      </c>
    </row>
    <row r="1248" spans="1:8" s="168" customFormat="1" ht="35.1" customHeight="1">
      <c r="A1248" s="52" t="s">
        <v>683</v>
      </c>
      <c r="B1248" s="27" t="s">
        <v>3658</v>
      </c>
      <c r="C1248" s="44" t="s">
        <v>2273</v>
      </c>
      <c r="D1248" s="42">
        <v>12</v>
      </c>
      <c r="E1248" s="67">
        <v>32.28</v>
      </c>
      <c r="F1248" s="68">
        <v>22.99</v>
      </c>
      <c r="G1248" s="122"/>
      <c r="H1248" s="68">
        <f>F1248*G1248</f>
        <v>0</v>
      </c>
    </row>
    <row r="1249" spans="1:8" s="168" customFormat="1" ht="35.1" customHeight="1">
      <c r="A1249" s="52" t="s">
        <v>682</v>
      </c>
      <c r="B1249" s="27" t="s">
        <v>3658</v>
      </c>
      <c r="C1249" s="44" t="s">
        <v>341</v>
      </c>
      <c r="D1249" s="42">
        <v>12</v>
      </c>
      <c r="E1249" s="67">
        <v>28.36</v>
      </c>
      <c r="F1249" s="68">
        <v>20.2</v>
      </c>
      <c r="G1249" s="122"/>
      <c r="H1249" s="68">
        <f>F1249*G1249</f>
        <v>0</v>
      </c>
    </row>
    <row r="1250" spans="1:8" s="168" customFormat="1" ht="35.1" customHeight="1">
      <c r="A1250" s="52" t="s">
        <v>684</v>
      </c>
      <c r="B1250" s="27" t="s">
        <v>3658</v>
      </c>
      <c r="C1250" s="44" t="s">
        <v>2949</v>
      </c>
      <c r="D1250" s="42">
        <v>12</v>
      </c>
      <c r="E1250" s="67">
        <v>30.33</v>
      </c>
      <c r="F1250" s="68">
        <v>21.6</v>
      </c>
      <c r="G1250" s="122"/>
      <c r="H1250" s="68">
        <f>F1250*G1250</f>
        <v>0</v>
      </c>
    </row>
    <row r="1251" spans="1:8" s="168" customFormat="1" ht="35.1" customHeight="1">
      <c r="A1251" s="134" t="s">
        <v>680</v>
      </c>
      <c r="B1251" s="27" t="s">
        <v>3658</v>
      </c>
      <c r="C1251" s="44" t="s">
        <v>539</v>
      </c>
      <c r="D1251" s="172">
        <v>12</v>
      </c>
      <c r="E1251" s="67">
        <v>19.850000000000001</v>
      </c>
      <c r="F1251" s="68">
        <v>14.14</v>
      </c>
      <c r="G1251" s="132"/>
      <c r="H1251" s="68">
        <f>F1251*G1251</f>
        <v>0</v>
      </c>
    </row>
    <row r="1252" spans="1:8" s="168" customFormat="1" ht="35.1" customHeight="1">
      <c r="A1252" s="52" t="s">
        <v>681</v>
      </c>
      <c r="B1252" s="27" t="s">
        <v>3658</v>
      </c>
      <c r="C1252" s="44" t="s">
        <v>252</v>
      </c>
      <c r="D1252" s="42">
        <v>12</v>
      </c>
      <c r="E1252" s="67">
        <v>29.05</v>
      </c>
      <c r="F1252" s="68">
        <v>20.69</v>
      </c>
      <c r="G1252" s="122"/>
      <c r="H1252" s="68">
        <f>F1252*G1252</f>
        <v>0</v>
      </c>
    </row>
    <row r="1253" spans="1:8" s="168" customFormat="1" ht="35.1" customHeight="1">
      <c r="A1253" s="52" t="s">
        <v>674</v>
      </c>
      <c r="B1253" s="27" t="s">
        <v>3658</v>
      </c>
      <c r="C1253" s="44" t="s">
        <v>279</v>
      </c>
      <c r="D1253" s="42">
        <v>8</v>
      </c>
      <c r="E1253" s="67">
        <v>37.630000000000003</v>
      </c>
      <c r="F1253" s="68">
        <v>26.8</v>
      </c>
      <c r="G1253" s="122"/>
      <c r="H1253" s="68">
        <f>F1253*G1253</f>
        <v>0</v>
      </c>
    </row>
    <row r="1254" spans="1:8" s="168" customFormat="1" ht="35.1" customHeight="1">
      <c r="A1254" s="52" t="s">
        <v>676</v>
      </c>
      <c r="B1254" s="27" t="s">
        <v>3658</v>
      </c>
      <c r="C1254" s="42" t="s">
        <v>403</v>
      </c>
      <c r="D1254" s="42">
        <v>8</v>
      </c>
      <c r="E1254" s="67">
        <v>36.93</v>
      </c>
      <c r="F1254" s="68">
        <v>26.3</v>
      </c>
      <c r="G1254" s="122"/>
      <c r="H1254" s="68">
        <f>F1254*G1254</f>
        <v>0</v>
      </c>
    </row>
    <row r="1255" spans="1:8" s="168" customFormat="1" ht="35.1" customHeight="1">
      <c r="A1255" s="52" t="s">
        <v>677</v>
      </c>
      <c r="B1255" s="27" t="s">
        <v>3658</v>
      </c>
      <c r="C1255" s="44" t="s">
        <v>217</v>
      </c>
      <c r="D1255" s="42">
        <v>12</v>
      </c>
      <c r="E1255" s="67">
        <v>30.75</v>
      </c>
      <c r="F1255" s="68">
        <v>21.9</v>
      </c>
      <c r="G1255" s="122"/>
      <c r="H1255" s="68">
        <f>F1255*G1255</f>
        <v>0</v>
      </c>
    </row>
    <row r="1256" spans="1:8" s="168" customFormat="1" ht="35.1" customHeight="1">
      <c r="A1256" s="52" t="s">
        <v>678</v>
      </c>
      <c r="B1256" s="27" t="s">
        <v>3658</v>
      </c>
      <c r="C1256" s="44" t="s">
        <v>1617</v>
      </c>
      <c r="D1256" s="42">
        <v>12</v>
      </c>
      <c r="E1256" s="67">
        <v>30.47</v>
      </c>
      <c r="F1256" s="68">
        <v>21.7</v>
      </c>
      <c r="G1256" s="122"/>
      <c r="H1256" s="68">
        <f>F1256*G1256</f>
        <v>0</v>
      </c>
    </row>
    <row r="1257" spans="1:8" s="168" customFormat="1" ht="35.1" customHeight="1">
      <c r="A1257" s="56" t="s">
        <v>687</v>
      </c>
      <c r="B1257" s="27" t="s">
        <v>3658</v>
      </c>
      <c r="C1257" s="44" t="s">
        <v>276</v>
      </c>
      <c r="D1257" s="42">
        <v>12</v>
      </c>
      <c r="E1257" s="67">
        <v>36.49</v>
      </c>
      <c r="F1257" s="68">
        <v>25.99</v>
      </c>
      <c r="G1257" s="122"/>
      <c r="H1257" s="68">
        <f>F1257*G1257</f>
        <v>0</v>
      </c>
    </row>
    <row r="1258" spans="1:8" s="168" customFormat="1" ht="35.1" customHeight="1">
      <c r="A1258" s="52" t="s">
        <v>686</v>
      </c>
      <c r="B1258" s="27" t="s">
        <v>3659</v>
      </c>
      <c r="C1258" s="44" t="s">
        <v>230</v>
      </c>
      <c r="D1258" s="42">
        <v>8</v>
      </c>
      <c r="E1258" s="67">
        <v>44.91</v>
      </c>
      <c r="F1258" s="68">
        <v>31.99</v>
      </c>
      <c r="G1258" s="122"/>
      <c r="H1258" s="68">
        <f>F1258*G1258</f>
        <v>0</v>
      </c>
    </row>
    <row r="1259" spans="1:8" s="168" customFormat="1" ht="35.1" customHeight="1">
      <c r="A1259" s="56" t="s">
        <v>685</v>
      </c>
      <c r="B1259" s="27" t="s">
        <v>3660</v>
      </c>
      <c r="C1259" s="170" t="s">
        <v>230</v>
      </c>
      <c r="D1259" s="42">
        <v>12</v>
      </c>
      <c r="E1259" s="67">
        <v>44.65</v>
      </c>
      <c r="F1259" s="68">
        <v>31.8</v>
      </c>
      <c r="G1259" s="70"/>
      <c r="H1259" s="68">
        <f>F1259*G1259</f>
        <v>0</v>
      </c>
    </row>
    <row r="1260" spans="1:8" s="168" customFormat="1" ht="35.1" customHeight="1">
      <c r="A1260" s="52" t="s">
        <v>669</v>
      </c>
      <c r="B1260" s="27" t="s">
        <v>3661</v>
      </c>
      <c r="C1260" s="44" t="s">
        <v>403</v>
      </c>
      <c r="D1260" s="42">
        <v>500</v>
      </c>
      <c r="E1260" s="67">
        <v>2.37</v>
      </c>
      <c r="F1260" s="68">
        <v>1.69</v>
      </c>
      <c r="G1260" s="122"/>
      <c r="H1260" s="68">
        <f>F1260*G1260</f>
        <v>0</v>
      </c>
    </row>
    <row r="1261" spans="1:8" s="168" customFormat="1" ht="35.1" customHeight="1">
      <c r="A1261" s="52" t="s">
        <v>671</v>
      </c>
      <c r="B1261" s="27" t="s">
        <v>3661</v>
      </c>
      <c r="C1261" s="44" t="s">
        <v>243</v>
      </c>
      <c r="D1261" s="42">
        <v>500</v>
      </c>
      <c r="E1261" s="67">
        <v>1.9</v>
      </c>
      <c r="F1261" s="68">
        <v>1.35</v>
      </c>
      <c r="G1261" s="122"/>
      <c r="H1261" s="68">
        <f>F1261*G1261</f>
        <v>0</v>
      </c>
    </row>
    <row r="1262" spans="1:8" s="168" customFormat="1" ht="35.1" customHeight="1">
      <c r="A1262" s="52" t="s">
        <v>672</v>
      </c>
      <c r="B1262" s="27" t="s">
        <v>3661</v>
      </c>
      <c r="C1262" s="44" t="s">
        <v>539</v>
      </c>
      <c r="D1262" s="42">
        <v>500</v>
      </c>
      <c r="E1262" s="67">
        <v>1.73</v>
      </c>
      <c r="F1262" s="68">
        <v>1.23</v>
      </c>
      <c r="G1262" s="122"/>
      <c r="H1262" s="68">
        <f>F1262*G1262</f>
        <v>0</v>
      </c>
    </row>
    <row r="1263" spans="1:8" s="168" customFormat="1" ht="35.1" customHeight="1">
      <c r="A1263" s="57" t="s">
        <v>688</v>
      </c>
      <c r="B1263" s="48" t="s">
        <v>689</v>
      </c>
      <c r="C1263" s="44" t="s">
        <v>300</v>
      </c>
      <c r="D1263" s="175">
        <v>30</v>
      </c>
      <c r="E1263" s="67">
        <v>15.94</v>
      </c>
      <c r="F1263" s="68">
        <v>11.35</v>
      </c>
      <c r="G1263" s="129"/>
      <c r="H1263" s="68">
        <f>F1263*G1263</f>
        <v>0</v>
      </c>
    </row>
    <row r="1264" spans="1:8" s="168" customFormat="1" ht="35.1" customHeight="1">
      <c r="A1264" s="52" t="s">
        <v>690</v>
      </c>
      <c r="B1264" s="27" t="s">
        <v>3662</v>
      </c>
      <c r="C1264" s="44" t="s">
        <v>1911</v>
      </c>
      <c r="D1264" s="42">
        <v>250</v>
      </c>
      <c r="E1264" s="67">
        <v>1.29</v>
      </c>
      <c r="F1264" s="68">
        <v>0.92</v>
      </c>
      <c r="G1264" s="122"/>
      <c r="H1264" s="68">
        <f>F1264*G1264</f>
        <v>0</v>
      </c>
    </row>
    <row r="1265" spans="1:8" s="168" customFormat="1" ht="35.1" customHeight="1">
      <c r="A1265" s="52" t="s">
        <v>2611</v>
      </c>
      <c r="B1265" s="27" t="s">
        <v>3663</v>
      </c>
      <c r="C1265" s="44" t="s">
        <v>222</v>
      </c>
      <c r="D1265" s="42">
        <v>100</v>
      </c>
      <c r="E1265" s="67">
        <v>1.54</v>
      </c>
      <c r="F1265" s="68">
        <v>1.1000000000000001</v>
      </c>
      <c r="G1265" s="122"/>
      <c r="H1265" s="68">
        <f>F1265*G1265</f>
        <v>0</v>
      </c>
    </row>
    <row r="1266" spans="1:8" s="168" customFormat="1" ht="35.1" customHeight="1">
      <c r="A1266" s="52" t="s">
        <v>2626</v>
      </c>
      <c r="B1266" s="27" t="s">
        <v>3663</v>
      </c>
      <c r="C1266" s="44" t="s">
        <v>560</v>
      </c>
      <c r="D1266" s="42">
        <v>100</v>
      </c>
      <c r="E1266" s="67">
        <v>1.39</v>
      </c>
      <c r="F1266" s="68">
        <v>0.99</v>
      </c>
      <c r="G1266" s="122"/>
      <c r="H1266" s="68">
        <f>F1266*G1266</f>
        <v>0</v>
      </c>
    </row>
    <row r="1267" spans="1:8" s="168" customFormat="1" ht="35.1" customHeight="1">
      <c r="A1267" s="69" t="s">
        <v>695</v>
      </c>
      <c r="B1267" s="27" t="s">
        <v>3066</v>
      </c>
      <c r="C1267" s="42" t="s">
        <v>334</v>
      </c>
      <c r="D1267" s="44">
        <v>100</v>
      </c>
      <c r="E1267" s="67">
        <v>1.9</v>
      </c>
      <c r="F1267" s="68">
        <v>1.35</v>
      </c>
      <c r="G1267" s="122"/>
      <c r="H1267" s="68">
        <f>F1267*G1267</f>
        <v>0</v>
      </c>
    </row>
    <row r="1268" spans="1:8" s="168" customFormat="1" ht="35.1" customHeight="1">
      <c r="A1268" s="160" t="s">
        <v>1771</v>
      </c>
      <c r="B1268" s="43" t="s">
        <v>1770</v>
      </c>
      <c r="C1268" s="85" t="s">
        <v>1772</v>
      </c>
      <c r="D1268" s="85"/>
      <c r="E1268" s="67">
        <v>9.39</v>
      </c>
      <c r="F1268" s="68">
        <v>6.69</v>
      </c>
      <c r="G1268" s="129"/>
      <c r="H1268" s="68">
        <f>F1268*G1268</f>
        <v>0</v>
      </c>
    </row>
    <row r="1269" spans="1:8" s="168" customFormat="1" ht="35.1" customHeight="1">
      <c r="A1269" s="55" t="s">
        <v>698</v>
      </c>
      <c r="B1269" s="48" t="s">
        <v>699</v>
      </c>
      <c r="C1269" s="44" t="s">
        <v>1911</v>
      </c>
      <c r="D1269" s="175">
        <v>50</v>
      </c>
      <c r="E1269" s="67">
        <v>8.85</v>
      </c>
      <c r="F1269" s="68">
        <v>6.3</v>
      </c>
      <c r="G1269" s="129"/>
      <c r="H1269" s="68">
        <f>F1269*G1269</f>
        <v>0</v>
      </c>
    </row>
    <row r="1270" spans="1:8" s="168" customFormat="1" ht="35.1" customHeight="1">
      <c r="A1270" s="55" t="s">
        <v>700</v>
      </c>
      <c r="B1270" s="48" t="s">
        <v>701</v>
      </c>
      <c r="C1270" s="44" t="s">
        <v>224</v>
      </c>
      <c r="D1270" s="175">
        <v>50</v>
      </c>
      <c r="E1270" s="67">
        <v>9.94</v>
      </c>
      <c r="F1270" s="68">
        <v>7.08</v>
      </c>
      <c r="G1270" s="129"/>
      <c r="H1270" s="68">
        <f>F1270*G1270</f>
        <v>0</v>
      </c>
    </row>
    <row r="1271" spans="1:8" s="168" customFormat="1" ht="35.1" customHeight="1">
      <c r="A1271" s="55" t="s">
        <v>702</v>
      </c>
      <c r="B1271" s="47" t="s">
        <v>703</v>
      </c>
      <c r="C1271" s="44" t="s">
        <v>277</v>
      </c>
      <c r="D1271" s="171">
        <v>50</v>
      </c>
      <c r="E1271" s="67">
        <v>7.93</v>
      </c>
      <c r="F1271" s="68">
        <v>5.65</v>
      </c>
      <c r="G1271" s="129"/>
      <c r="H1271" s="68">
        <f>F1271*G1271</f>
        <v>0</v>
      </c>
    </row>
    <row r="1272" spans="1:8" s="168" customFormat="1" ht="35.1" customHeight="1">
      <c r="A1272" s="55" t="s">
        <v>704</v>
      </c>
      <c r="B1272" s="47" t="s">
        <v>705</v>
      </c>
      <c r="C1272" s="44" t="s">
        <v>310</v>
      </c>
      <c r="D1272" s="171">
        <v>50</v>
      </c>
      <c r="E1272" s="67">
        <v>9.7899999999999991</v>
      </c>
      <c r="F1272" s="68">
        <v>6.97</v>
      </c>
      <c r="G1272" s="129"/>
      <c r="H1272" s="68">
        <f>F1272*G1272</f>
        <v>0</v>
      </c>
    </row>
    <row r="1273" spans="1:8" s="168" customFormat="1" ht="35.1" customHeight="1">
      <c r="A1273" s="53" t="s">
        <v>3891</v>
      </c>
      <c r="B1273" s="50" t="s">
        <v>3892</v>
      </c>
      <c r="C1273" s="44" t="s">
        <v>730</v>
      </c>
      <c r="D1273" s="42">
        <v>125</v>
      </c>
      <c r="E1273" s="67">
        <v>1.82</v>
      </c>
      <c r="F1273" s="68">
        <v>1.49</v>
      </c>
      <c r="G1273" s="122"/>
      <c r="H1273" s="68">
        <f>F1273*G1273</f>
        <v>0</v>
      </c>
    </row>
    <row r="1274" spans="1:8" s="168" customFormat="1" ht="35.1" customHeight="1">
      <c r="A1274" s="53" t="s">
        <v>3954</v>
      </c>
      <c r="B1274" s="50" t="s">
        <v>3892</v>
      </c>
      <c r="C1274" s="44" t="s">
        <v>296</v>
      </c>
      <c r="D1274" s="42">
        <v>100</v>
      </c>
      <c r="E1274" s="67">
        <v>6.09</v>
      </c>
      <c r="F1274" s="68">
        <v>4.99</v>
      </c>
      <c r="G1274" s="122"/>
      <c r="H1274" s="68">
        <f>F1274*G1274</f>
        <v>0</v>
      </c>
    </row>
    <row r="1275" spans="1:8" s="168" customFormat="1" ht="35.1" customHeight="1">
      <c r="A1275" s="53" t="s">
        <v>3985</v>
      </c>
      <c r="B1275" s="50" t="s">
        <v>3986</v>
      </c>
      <c r="C1275" s="44" t="s">
        <v>228</v>
      </c>
      <c r="D1275" s="42">
        <v>100</v>
      </c>
      <c r="E1275" s="67">
        <v>1.83</v>
      </c>
      <c r="F1275" s="68">
        <v>1.5</v>
      </c>
      <c r="G1275" s="122"/>
      <c r="H1275" s="68">
        <f>F1275*G1275</f>
        <v>0</v>
      </c>
    </row>
    <row r="1276" spans="1:8" s="168" customFormat="1" ht="35.1" customHeight="1">
      <c r="A1276" s="56" t="s">
        <v>2421</v>
      </c>
      <c r="B1276" s="27" t="s">
        <v>3664</v>
      </c>
      <c r="C1276" s="85" t="s">
        <v>222</v>
      </c>
      <c r="D1276" s="42">
        <v>100</v>
      </c>
      <c r="E1276" s="67">
        <v>1.91</v>
      </c>
      <c r="F1276" s="68">
        <v>1.36</v>
      </c>
      <c r="G1276" s="122"/>
      <c r="H1276" s="68">
        <f>F1276*G1276</f>
        <v>0</v>
      </c>
    </row>
    <row r="1277" spans="1:8" s="168" customFormat="1" ht="35.1" customHeight="1">
      <c r="A1277" s="54" t="s">
        <v>711</v>
      </c>
      <c r="B1277" s="27" t="s">
        <v>3664</v>
      </c>
      <c r="C1277" s="170" t="s">
        <v>224</v>
      </c>
      <c r="D1277" s="170">
        <v>250</v>
      </c>
      <c r="E1277" s="67">
        <v>2.09</v>
      </c>
      <c r="F1277" s="68">
        <v>1.49</v>
      </c>
      <c r="G1277" s="70"/>
      <c r="H1277" s="68">
        <f>F1277*G1277</f>
        <v>0</v>
      </c>
    </row>
    <row r="1278" spans="1:8" s="168" customFormat="1" ht="35.1" customHeight="1">
      <c r="A1278" s="123" t="s">
        <v>1773</v>
      </c>
      <c r="B1278" s="27" t="s">
        <v>3664</v>
      </c>
      <c r="C1278" s="44" t="s">
        <v>341</v>
      </c>
      <c r="D1278" s="42">
        <v>100</v>
      </c>
      <c r="E1278" s="67">
        <v>1.77</v>
      </c>
      <c r="F1278" s="68">
        <v>1.26</v>
      </c>
      <c r="G1278" s="70"/>
      <c r="H1278" s="68">
        <f>F1278*G1278</f>
        <v>0</v>
      </c>
    </row>
    <row r="1279" spans="1:8" s="168" customFormat="1" ht="35.1" customHeight="1">
      <c r="A1279" s="56" t="s">
        <v>2486</v>
      </c>
      <c r="B1279" s="27" t="s">
        <v>3664</v>
      </c>
      <c r="C1279" s="44" t="s">
        <v>226</v>
      </c>
      <c r="D1279" s="42">
        <v>100</v>
      </c>
      <c r="E1279" s="67">
        <v>2.02</v>
      </c>
      <c r="F1279" s="68">
        <v>1.44</v>
      </c>
      <c r="G1279" s="122"/>
      <c r="H1279" s="68">
        <f>F1279*G1279</f>
        <v>0</v>
      </c>
    </row>
    <row r="1280" spans="1:8" s="168" customFormat="1" ht="35.1" customHeight="1">
      <c r="A1280" s="56" t="s">
        <v>2380</v>
      </c>
      <c r="B1280" s="27" t="s">
        <v>3664</v>
      </c>
      <c r="C1280" s="44" t="s">
        <v>259</v>
      </c>
      <c r="D1280" s="42">
        <v>100</v>
      </c>
      <c r="E1280" s="67">
        <v>1.9</v>
      </c>
      <c r="F1280" s="68">
        <v>1.35</v>
      </c>
      <c r="G1280" s="122"/>
      <c r="H1280" s="68">
        <f>F1280*G1280</f>
        <v>0</v>
      </c>
    </row>
    <row r="1281" spans="1:8" s="168" customFormat="1" ht="35.1" customHeight="1">
      <c r="A1281" s="56" t="s">
        <v>2383</v>
      </c>
      <c r="B1281" s="27" t="s">
        <v>3664</v>
      </c>
      <c r="C1281" s="44" t="s">
        <v>255</v>
      </c>
      <c r="D1281" s="42">
        <v>10</v>
      </c>
      <c r="E1281" s="67">
        <v>1.95</v>
      </c>
      <c r="F1281" s="68">
        <v>1.39</v>
      </c>
      <c r="G1281" s="122"/>
      <c r="H1281" s="68">
        <f>F1281*G1281</f>
        <v>0</v>
      </c>
    </row>
    <row r="1282" spans="1:8" s="168" customFormat="1" ht="35.1" customHeight="1">
      <c r="A1282" s="54" t="s">
        <v>710</v>
      </c>
      <c r="B1282" s="27" t="s">
        <v>3664</v>
      </c>
      <c r="C1282" s="170" t="s">
        <v>252</v>
      </c>
      <c r="D1282" s="170">
        <v>125</v>
      </c>
      <c r="E1282" s="67">
        <v>1.77</v>
      </c>
      <c r="F1282" s="68">
        <v>1.26</v>
      </c>
      <c r="G1282" s="70"/>
      <c r="H1282" s="68">
        <f>F1282*G1282</f>
        <v>0</v>
      </c>
    </row>
    <row r="1283" spans="1:8" s="168" customFormat="1" ht="35.1" customHeight="1">
      <c r="A1283" s="52" t="s">
        <v>709</v>
      </c>
      <c r="B1283" s="27" t="s">
        <v>3664</v>
      </c>
      <c r="C1283" s="44" t="s">
        <v>306</v>
      </c>
      <c r="D1283" s="42">
        <v>125</v>
      </c>
      <c r="E1283" s="67">
        <v>1.95</v>
      </c>
      <c r="F1283" s="68">
        <v>1.39</v>
      </c>
      <c r="G1283" s="122"/>
      <c r="H1283" s="68">
        <f>F1283*G1283</f>
        <v>0</v>
      </c>
    </row>
    <row r="1284" spans="1:8" s="168" customFormat="1" ht="35.1" customHeight="1">
      <c r="A1284" s="52" t="s">
        <v>1618</v>
      </c>
      <c r="B1284" s="27" t="s">
        <v>3664</v>
      </c>
      <c r="C1284" s="44" t="s">
        <v>269</v>
      </c>
      <c r="D1284" s="42">
        <v>100</v>
      </c>
      <c r="E1284" s="67">
        <v>2.04</v>
      </c>
      <c r="F1284" s="68">
        <v>1.45</v>
      </c>
      <c r="G1284" s="122"/>
      <c r="H1284" s="68">
        <f>F1284*G1284</f>
        <v>0</v>
      </c>
    </row>
    <row r="1285" spans="1:8" s="168" customFormat="1" ht="35.1" customHeight="1">
      <c r="A1285" s="56" t="s">
        <v>2332</v>
      </c>
      <c r="B1285" s="27" t="s">
        <v>3664</v>
      </c>
      <c r="C1285" s="44" t="s">
        <v>279</v>
      </c>
      <c r="D1285" s="42">
        <v>200</v>
      </c>
      <c r="E1285" s="67">
        <v>2.04</v>
      </c>
      <c r="F1285" s="68">
        <v>1.45</v>
      </c>
      <c r="G1285" s="122"/>
      <c r="H1285" s="68">
        <f>F1285*G1285</f>
        <v>0</v>
      </c>
    </row>
    <row r="1286" spans="1:8" s="168" customFormat="1" ht="35.1" customHeight="1">
      <c r="A1286" s="52" t="s">
        <v>706</v>
      </c>
      <c r="B1286" s="27" t="s">
        <v>3664</v>
      </c>
      <c r="C1286" s="44" t="s">
        <v>300</v>
      </c>
      <c r="D1286" s="42">
        <v>100</v>
      </c>
      <c r="E1286" s="67">
        <v>8.99</v>
      </c>
      <c r="F1286" s="68">
        <v>6.4</v>
      </c>
      <c r="G1286" s="122"/>
      <c r="H1286" s="68">
        <f>F1286*G1286</f>
        <v>0</v>
      </c>
    </row>
    <row r="1287" spans="1:8" s="168" customFormat="1" ht="35.1" customHeight="1">
      <c r="A1287" s="52" t="s">
        <v>707</v>
      </c>
      <c r="B1287" s="27" t="s">
        <v>3664</v>
      </c>
      <c r="C1287" s="44" t="s">
        <v>217</v>
      </c>
      <c r="D1287" s="42">
        <v>125</v>
      </c>
      <c r="E1287" s="67">
        <v>1.9</v>
      </c>
      <c r="F1287" s="68">
        <v>1.35</v>
      </c>
      <c r="G1287" s="122"/>
      <c r="H1287" s="68">
        <f>F1287*G1287</f>
        <v>0</v>
      </c>
    </row>
    <row r="1288" spans="1:8" s="168" customFormat="1" ht="35.1" customHeight="1">
      <c r="A1288" s="52" t="s">
        <v>712</v>
      </c>
      <c r="B1288" s="27" t="s">
        <v>3664</v>
      </c>
      <c r="C1288" s="44" t="s">
        <v>257</v>
      </c>
      <c r="D1288" s="42">
        <v>125</v>
      </c>
      <c r="E1288" s="67">
        <v>2.1800000000000002</v>
      </c>
      <c r="F1288" s="68">
        <v>1.55</v>
      </c>
      <c r="G1288" s="122"/>
      <c r="H1288" s="68">
        <f>F1288*G1288</f>
        <v>0</v>
      </c>
    </row>
    <row r="1289" spans="1:8" s="168" customFormat="1" ht="35.1" customHeight="1">
      <c r="A1289" s="54" t="s">
        <v>708</v>
      </c>
      <c r="B1289" s="27" t="s">
        <v>3664</v>
      </c>
      <c r="C1289" s="170" t="s">
        <v>267</v>
      </c>
      <c r="D1289" s="170">
        <v>100</v>
      </c>
      <c r="E1289" s="67">
        <v>2.04</v>
      </c>
      <c r="F1289" s="68">
        <v>1.45</v>
      </c>
      <c r="G1289" s="70"/>
      <c r="H1289" s="68">
        <f>F1289*G1289</f>
        <v>0</v>
      </c>
    </row>
    <row r="1290" spans="1:8" s="168" customFormat="1" ht="35.1" customHeight="1">
      <c r="A1290" s="52" t="s">
        <v>1619</v>
      </c>
      <c r="B1290" s="27" t="s">
        <v>3664</v>
      </c>
      <c r="C1290" s="44" t="s">
        <v>230</v>
      </c>
      <c r="D1290" s="42">
        <v>100</v>
      </c>
      <c r="E1290" s="67">
        <v>2.11</v>
      </c>
      <c r="F1290" s="68">
        <v>1.5</v>
      </c>
      <c r="G1290" s="122"/>
      <c r="H1290" s="68">
        <f>F1290*G1290</f>
        <v>0</v>
      </c>
    </row>
    <row r="1291" spans="1:8" s="168" customFormat="1" ht="35.1" customHeight="1">
      <c r="A1291" s="56" t="s">
        <v>2381</v>
      </c>
      <c r="B1291" s="27" t="s">
        <v>3665</v>
      </c>
      <c r="C1291" s="44" t="s">
        <v>334</v>
      </c>
      <c r="D1291" s="42">
        <v>250</v>
      </c>
      <c r="E1291" s="67">
        <v>1</v>
      </c>
      <c r="F1291" s="68">
        <v>0.71</v>
      </c>
      <c r="G1291" s="122"/>
      <c r="H1291" s="68">
        <f>F1291*G1291</f>
        <v>0</v>
      </c>
    </row>
    <row r="1292" spans="1:8" s="168" customFormat="1" ht="35.1" customHeight="1">
      <c r="A1292" s="123" t="s">
        <v>2333</v>
      </c>
      <c r="B1292" s="27" t="s">
        <v>3665</v>
      </c>
      <c r="C1292" s="44" t="s">
        <v>279</v>
      </c>
      <c r="D1292" s="42"/>
      <c r="E1292" s="67">
        <v>1.1100000000000001</v>
      </c>
      <c r="F1292" s="68">
        <v>0.79</v>
      </c>
      <c r="G1292" s="122"/>
      <c r="H1292" s="68">
        <f>F1292*G1292</f>
        <v>0</v>
      </c>
    </row>
    <row r="1293" spans="1:8" s="168" customFormat="1" ht="35.1" customHeight="1">
      <c r="A1293" s="56" t="s">
        <v>3271</v>
      </c>
      <c r="B1293" s="27" t="s">
        <v>3665</v>
      </c>
      <c r="C1293" s="44" t="s">
        <v>3272</v>
      </c>
      <c r="D1293" s="42">
        <v>250</v>
      </c>
      <c r="E1293" s="67">
        <v>1.02</v>
      </c>
      <c r="F1293" s="68">
        <v>0.73</v>
      </c>
      <c r="G1293" s="122"/>
      <c r="H1293" s="68">
        <f>F1293*G1293</f>
        <v>0</v>
      </c>
    </row>
    <row r="1294" spans="1:8" s="168" customFormat="1" ht="35.1" customHeight="1">
      <c r="A1294" s="123" t="s">
        <v>2346</v>
      </c>
      <c r="B1294" s="27" t="s">
        <v>3666</v>
      </c>
      <c r="C1294" s="44" t="s">
        <v>1911</v>
      </c>
      <c r="D1294" s="42">
        <v>100</v>
      </c>
      <c r="E1294" s="67">
        <v>5.97</v>
      </c>
      <c r="F1294" s="68">
        <v>4.25</v>
      </c>
      <c r="G1294" s="122"/>
      <c r="H1294" s="68">
        <f>F1294*G1294</f>
        <v>0</v>
      </c>
    </row>
    <row r="1295" spans="1:8" s="168" customFormat="1" ht="35.1" customHeight="1">
      <c r="A1295" s="123" t="s">
        <v>1797</v>
      </c>
      <c r="B1295" s="27" t="s">
        <v>3667</v>
      </c>
      <c r="C1295" s="42" t="s">
        <v>220</v>
      </c>
      <c r="D1295" s="42"/>
      <c r="E1295" s="67">
        <v>6.29</v>
      </c>
      <c r="F1295" s="68">
        <v>4.4800000000000004</v>
      </c>
      <c r="G1295" s="70"/>
      <c r="H1295" s="68">
        <f>F1295*G1295</f>
        <v>0</v>
      </c>
    </row>
    <row r="1296" spans="1:8" s="168" customFormat="1" ht="35.1" customHeight="1">
      <c r="A1296" s="54" t="s">
        <v>691</v>
      </c>
      <c r="B1296" s="27" t="s">
        <v>3668</v>
      </c>
      <c r="C1296" s="170" t="s">
        <v>224</v>
      </c>
      <c r="D1296" s="170"/>
      <c r="E1296" s="67">
        <v>6.53</v>
      </c>
      <c r="F1296" s="68">
        <v>4.6500000000000004</v>
      </c>
      <c r="G1296" s="70"/>
      <c r="H1296" s="68">
        <f>F1296*G1296</f>
        <v>0</v>
      </c>
    </row>
    <row r="1297" spans="1:8" s="168" customFormat="1" ht="35.1" customHeight="1">
      <c r="A1297" s="52" t="s">
        <v>694</v>
      </c>
      <c r="B1297" s="27" t="s">
        <v>3669</v>
      </c>
      <c r="C1297" s="44" t="s">
        <v>2273</v>
      </c>
      <c r="D1297" s="42">
        <v>100</v>
      </c>
      <c r="E1297" s="67">
        <v>6.74</v>
      </c>
      <c r="F1297" s="68">
        <v>4.8</v>
      </c>
      <c r="G1297" s="122"/>
      <c r="H1297" s="68">
        <f>F1297*G1297</f>
        <v>0</v>
      </c>
    </row>
    <row r="1298" spans="1:8" s="168" customFormat="1" ht="35.1" customHeight="1">
      <c r="A1298" s="54" t="s">
        <v>692</v>
      </c>
      <c r="B1298" s="27" t="s">
        <v>3670</v>
      </c>
      <c r="C1298" s="170" t="s">
        <v>246</v>
      </c>
      <c r="D1298" s="170">
        <v>100</v>
      </c>
      <c r="E1298" s="67">
        <v>5.97</v>
      </c>
      <c r="F1298" s="68">
        <v>4.25</v>
      </c>
      <c r="G1298" s="70"/>
      <c r="H1298" s="68">
        <f>F1298*G1298</f>
        <v>0</v>
      </c>
    </row>
    <row r="1299" spans="1:8" s="168" customFormat="1" ht="35.1" customHeight="1">
      <c r="A1299" s="52" t="s">
        <v>838</v>
      </c>
      <c r="B1299" s="27" t="s">
        <v>3671</v>
      </c>
      <c r="C1299" s="44" t="s">
        <v>334</v>
      </c>
      <c r="D1299" s="42">
        <v>100</v>
      </c>
      <c r="E1299" s="67">
        <v>5.97</v>
      </c>
      <c r="F1299" s="68">
        <v>4.25</v>
      </c>
      <c r="G1299" s="122"/>
      <c r="H1299" s="68">
        <f>F1299*G1299</f>
        <v>0</v>
      </c>
    </row>
    <row r="1300" spans="1:8" s="168" customFormat="1" ht="35.1" customHeight="1">
      <c r="A1300" s="52" t="s">
        <v>840</v>
      </c>
      <c r="B1300" s="27" t="s">
        <v>3672</v>
      </c>
      <c r="C1300" s="44" t="s">
        <v>218</v>
      </c>
      <c r="D1300" s="42">
        <v>100</v>
      </c>
      <c r="E1300" s="67">
        <v>5.83</v>
      </c>
      <c r="F1300" s="68">
        <v>4.1500000000000004</v>
      </c>
      <c r="G1300" s="122"/>
      <c r="H1300" s="68">
        <f>F1300*G1300</f>
        <v>0</v>
      </c>
    </row>
    <row r="1301" spans="1:8" s="168" customFormat="1" ht="35.1" customHeight="1">
      <c r="A1301" s="134" t="s">
        <v>693</v>
      </c>
      <c r="B1301" s="27" t="s">
        <v>3067</v>
      </c>
      <c r="C1301" s="44" t="s">
        <v>246</v>
      </c>
      <c r="D1301" s="172">
        <v>100</v>
      </c>
      <c r="E1301" s="67">
        <v>5.97</v>
      </c>
      <c r="F1301" s="68">
        <v>4.25</v>
      </c>
      <c r="G1301" s="132"/>
      <c r="H1301" s="68">
        <f>F1301*G1301</f>
        <v>0</v>
      </c>
    </row>
    <row r="1302" spans="1:8" s="168" customFormat="1" ht="35.1" customHeight="1">
      <c r="A1302" s="123" t="s">
        <v>2485</v>
      </c>
      <c r="B1302" s="27" t="s">
        <v>3673</v>
      </c>
      <c r="C1302" s="44" t="s">
        <v>226</v>
      </c>
      <c r="D1302" s="42">
        <v>100</v>
      </c>
      <c r="E1302" s="67">
        <v>7.01</v>
      </c>
      <c r="F1302" s="68">
        <v>4.99</v>
      </c>
      <c r="G1302" s="122"/>
      <c r="H1302" s="68">
        <f>F1302*G1302</f>
        <v>0</v>
      </c>
    </row>
    <row r="1303" spans="1:8" s="168" customFormat="1" ht="35.1" customHeight="1">
      <c r="A1303" s="52" t="s">
        <v>839</v>
      </c>
      <c r="B1303" s="27" t="s">
        <v>3674</v>
      </c>
      <c r="C1303" s="44" t="s">
        <v>279</v>
      </c>
      <c r="D1303" s="42">
        <v>100</v>
      </c>
      <c r="E1303" s="67">
        <v>4.91</v>
      </c>
      <c r="F1303" s="68">
        <v>3.5</v>
      </c>
      <c r="G1303" s="122"/>
      <c r="H1303" s="68">
        <f>F1303*G1303</f>
        <v>0</v>
      </c>
    </row>
    <row r="1304" spans="1:8" s="168" customFormat="1" ht="35.1" customHeight="1">
      <c r="A1304" s="56" t="s">
        <v>3068</v>
      </c>
      <c r="B1304" s="27" t="s">
        <v>3069</v>
      </c>
      <c r="C1304" s="44" t="s">
        <v>292</v>
      </c>
      <c r="D1304" s="42">
        <v>100</v>
      </c>
      <c r="E1304" s="67">
        <v>6.11</v>
      </c>
      <c r="F1304" s="68">
        <v>4.3499999999999996</v>
      </c>
      <c r="G1304" s="122"/>
      <c r="H1304" s="68">
        <f>F1304*G1304</f>
        <v>0</v>
      </c>
    </row>
    <row r="1305" spans="1:8" s="168" customFormat="1" ht="35.1" customHeight="1">
      <c r="A1305" s="56" t="s">
        <v>3070</v>
      </c>
      <c r="B1305" s="27" t="s">
        <v>3071</v>
      </c>
      <c r="C1305" s="44" t="s">
        <v>287</v>
      </c>
      <c r="D1305" s="42">
        <v>100</v>
      </c>
      <c r="E1305" s="67">
        <v>6.29</v>
      </c>
      <c r="F1305" s="68">
        <v>4.4800000000000004</v>
      </c>
      <c r="G1305" s="122"/>
      <c r="H1305" s="68">
        <f>F1305*G1305</f>
        <v>0</v>
      </c>
    </row>
    <row r="1306" spans="1:8" s="168" customFormat="1" ht="35.1" customHeight="1">
      <c r="A1306" s="56" t="s">
        <v>3072</v>
      </c>
      <c r="B1306" s="27" t="s">
        <v>3675</v>
      </c>
      <c r="C1306" s="44" t="s">
        <v>292</v>
      </c>
      <c r="D1306" s="42">
        <v>10</v>
      </c>
      <c r="E1306" s="67">
        <v>13.45</v>
      </c>
      <c r="F1306" s="68">
        <v>9.58</v>
      </c>
      <c r="G1306" s="122"/>
      <c r="H1306" s="68">
        <f>F1306*G1306</f>
        <v>0</v>
      </c>
    </row>
    <row r="1307" spans="1:8" s="168" customFormat="1" ht="35.1" customHeight="1">
      <c r="A1307" s="56" t="s">
        <v>3073</v>
      </c>
      <c r="B1307" s="27" t="s">
        <v>3676</v>
      </c>
      <c r="C1307" s="44" t="s">
        <v>218</v>
      </c>
      <c r="D1307" s="42">
        <v>10</v>
      </c>
      <c r="E1307" s="67">
        <v>13.51</v>
      </c>
      <c r="F1307" s="68">
        <v>9.6199999999999992</v>
      </c>
      <c r="G1307" s="122"/>
      <c r="H1307" s="68">
        <f>F1307*G1307</f>
        <v>0</v>
      </c>
    </row>
    <row r="1308" spans="1:8" s="168" customFormat="1" ht="35.1" customHeight="1">
      <c r="A1308" s="123" t="s">
        <v>1774</v>
      </c>
      <c r="B1308" s="27" t="s">
        <v>3677</v>
      </c>
      <c r="C1308" s="42" t="s">
        <v>226</v>
      </c>
      <c r="D1308" s="42">
        <v>10</v>
      </c>
      <c r="E1308" s="67">
        <v>14.39</v>
      </c>
      <c r="F1308" s="68">
        <v>10.25</v>
      </c>
      <c r="G1308" s="70"/>
      <c r="H1308" s="68">
        <f>F1308*G1308</f>
        <v>0</v>
      </c>
    </row>
    <row r="1309" spans="1:8" s="168" customFormat="1" ht="35.1" customHeight="1">
      <c r="A1309" s="123" t="s">
        <v>1775</v>
      </c>
      <c r="B1309" s="27" t="s">
        <v>3678</v>
      </c>
      <c r="C1309" s="44" t="s">
        <v>230</v>
      </c>
      <c r="D1309" s="42">
        <v>50</v>
      </c>
      <c r="E1309" s="67">
        <v>7.44</v>
      </c>
      <c r="F1309" s="68">
        <v>5.3</v>
      </c>
      <c r="G1309" s="70"/>
      <c r="H1309" s="68">
        <f>F1309*G1309</f>
        <v>0</v>
      </c>
    </row>
    <row r="1310" spans="1:8" s="168" customFormat="1" ht="35.1" customHeight="1">
      <c r="A1310" s="54" t="s">
        <v>714</v>
      </c>
      <c r="B1310" s="27" t="s">
        <v>3679</v>
      </c>
      <c r="C1310" s="170" t="s">
        <v>730</v>
      </c>
      <c r="D1310" s="170">
        <v>50</v>
      </c>
      <c r="E1310" s="67">
        <v>7.02</v>
      </c>
      <c r="F1310" s="68">
        <v>5</v>
      </c>
      <c r="G1310" s="70"/>
      <c r="H1310" s="68">
        <f>F1310*G1310</f>
        <v>0</v>
      </c>
    </row>
    <row r="1311" spans="1:8" s="168" customFormat="1" ht="35.1" customHeight="1">
      <c r="A1311" s="54" t="s">
        <v>715</v>
      </c>
      <c r="B1311" s="27" t="s">
        <v>3679</v>
      </c>
      <c r="C1311" s="44" t="s">
        <v>341</v>
      </c>
      <c r="D1311" s="170">
        <v>50</v>
      </c>
      <c r="E1311" s="67">
        <v>5.97</v>
      </c>
      <c r="F1311" s="68">
        <v>4.25</v>
      </c>
      <c r="G1311" s="70"/>
      <c r="H1311" s="68">
        <f>F1311*G1311</f>
        <v>0</v>
      </c>
    </row>
    <row r="1312" spans="1:8" s="168" customFormat="1" ht="35.1" customHeight="1">
      <c r="A1312" s="123" t="s">
        <v>2487</v>
      </c>
      <c r="B1312" s="27" t="s">
        <v>3679</v>
      </c>
      <c r="C1312" s="44" t="s">
        <v>226</v>
      </c>
      <c r="D1312" s="42"/>
      <c r="E1312" s="67">
        <v>7.72</v>
      </c>
      <c r="F1312" s="68">
        <v>5.5</v>
      </c>
      <c r="G1312" s="122"/>
      <c r="H1312" s="68">
        <f>F1312*G1312</f>
        <v>0</v>
      </c>
    </row>
    <row r="1313" spans="1:255" s="168" customFormat="1" ht="35.1" customHeight="1">
      <c r="A1313" s="52" t="s">
        <v>1590</v>
      </c>
      <c r="B1313" s="27" t="s">
        <v>3074</v>
      </c>
      <c r="C1313" s="44" t="s">
        <v>490</v>
      </c>
      <c r="D1313" s="42">
        <v>250</v>
      </c>
      <c r="E1313" s="67">
        <v>1.26</v>
      </c>
      <c r="F1313" s="68">
        <v>0.9</v>
      </c>
      <c r="G1313" s="122"/>
      <c r="H1313" s="68">
        <f>F1313*G1313</f>
        <v>0</v>
      </c>
    </row>
    <row r="1314" spans="1:255" s="168" customFormat="1" ht="35.1" customHeight="1">
      <c r="A1314" s="56" t="s">
        <v>3374</v>
      </c>
      <c r="B1314" s="27" t="s">
        <v>3680</v>
      </c>
      <c r="C1314" s="44" t="s">
        <v>3375</v>
      </c>
      <c r="D1314" s="42">
        <v>50</v>
      </c>
      <c r="E1314" s="67">
        <v>8.41</v>
      </c>
      <c r="F1314" s="68">
        <v>5.99</v>
      </c>
      <c r="G1314" s="122"/>
      <c r="H1314" s="68">
        <f>F1314*G1314</f>
        <v>0</v>
      </c>
    </row>
    <row r="1315" spans="1:255" s="168" customFormat="1" ht="35.1" customHeight="1">
      <c r="A1315" s="52" t="s">
        <v>696</v>
      </c>
      <c r="B1315" s="27" t="s">
        <v>3680</v>
      </c>
      <c r="C1315" s="44" t="s">
        <v>243</v>
      </c>
      <c r="D1315" s="42">
        <v>50</v>
      </c>
      <c r="E1315" s="67">
        <v>10.09</v>
      </c>
      <c r="F1315" s="68">
        <v>7.19</v>
      </c>
      <c r="G1315" s="122"/>
      <c r="H1315" s="68">
        <f>F1315*G1315</f>
        <v>0</v>
      </c>
    </row>
    <row r="1316" spans="1:255" s="168" customFormat="1" ht="35.1" customHeight="1">
      <c r="A1316" s="53" t="s">
        <v>3997</v>
      </c>
      <c r="B1316" s="50" t="s">
        <v>3680</v>
      </c>
      <c r="C1316" s="44" t="s">
        <v>292</v>
      </c>
      <c r="D1316" s="42">
        <v>50</v>
      </c>
      <c r="E1316" s="67">
        <v>9.64</v>
      </c>
      <c r="F1316" s="68">
        <v>7.9</v>
      </c>
      <c r="G1316" s="122"/>
      <c r="H1316" s="68">
        <f>F1316*G1316</f>
        <v>0</v>
      </c>
    </row>
    <row r="1317" spans="1:255" s="168" customFormat="1" ht="35.1" customHeight="1">
      <c r="A1317" s="53" t="s">
        <v>4009</v>
      </c>
      <c r="B1317" s="50" t="s">
        <v>3680</v>
      </c>
      <c r="C1317" s="44" t="s">
        <v>287</v>
      </c>
      <c r="D1317" s="42">
        <v>50</v>
      </c>
      <c r="E1317" s="67">
        <v>9.64</v>
      </c>
      <c r="F1317" s="68">
        <v>7.9</v>
      </c>
      <c r="G1317" s="122"/>
      <c r="H1317" s="68">
        <f>F1317*G1317</f>
        <v>0</v>
      </c>
    </row>
    <row r="1318" spans="1:255" s="179" customFormat="1" ht="35.1" customHeight="1">
      <c r="A1318" s="53" t="s">
        <v>3916</v>
      </c>
      <c r="B1318" s="50" t="s">
        <v>3917</v>
      </c>
      <c r="C1318" s="44" t="s">
        <v>218</v>
      </c>
      <c r="D1318" s="42">
        <v>10</v>
      </c>
      <c r="E1318" s="67">
        <v>16.93</v>
      </c>
      <c r="F1318" s="68">
        <v>13.88</v>
      </c>
      <c r="G1318" s="122"/>
      <c r="H1318" s="68">
        <f>F1318*G1318</f>
        <v>0</v>
      </c>
      <c r="I1318" s="168"/>
      <c r="J1318" s="168"/>
      <c r="K1318" s="168"/>
      <c r="L1318" s="168"/>
      <c r="M1318" s="168"/>
      <c r="N1318" s="168"/>
      <c r="O1318" s="168"/>
      <c r="P1318" s="168"/>
      <c r="Q1318" s="168"/>
      <c r="R1318" s="168"/>
      <c r="S1318" s="168"/>
      <c r="T1318" s="168"/>
      <c r="U1318" s="168"/>
      <c r="V1318" s="168"/>
      <c r="W1318" s="168"/>
      <c r="X1318" s="168"/>
      <c r="Y1318" s="168"/>
      <c r="Z1318" s="168"/>
      <c r="AA1318" s="168"/>
      <c r="AB1318" s="168"/>
      <c r="AC1318" s="168"/>
      <c r="AD1318" s="168"/>
      <c r="AE1318" s="168"/>
      <c r="AF1318" s="168"/>
      <c r="AG1318" s="168"/>
      <c r="AH1318" s="168"/>
      <c r="AI1318" s="168"/>
      <c r="AJ1318" s="168"/>
      <c r="AK1318" s="168"/>
      <c r="AL1318" s="168"/>
      <c r="AM1318" s="168"/>
      <c r="AN1318" s="168"/>
      <c r="AO1318" s="168"/>
      <c r="AP1318" s="168"/>
      <c r="AQ1318" s="168"/>
      <c r="AR1318" s="168"/>
      <c r="AS1318" s="168"/>
      <c r="AT1318" s="168"/>
      <c r="AU1318" s="168"/>
      <c r="AV1318" s="168"/>
      <c r="AW1318" s="168"/>
      <c r="AX1318" s="168"/>
      <c r="AY1318" s="168"/>
      <c r="AZ1318" s="168"/>
      <c r="BA1318" s="168"/>
      <c r="BB1318" s="168"/>
      <c r="BC1318" s="168"/>
      <c r="BD1318" s="168"/>
      <c r="BE1318" s="168"/>
      <c r="BF1318" s="168"/>
      <c r="BG1318" s="168"/>
      <c r="BH1318" s="168"/>
      <c r="BI1318" s="168"/>
      <c r="BJ1318" s="168"/>
      <c r="BK1318" s="168"/>
      <c r="BL1318" s="168"/>
      <c r="BM1318" s="168"/>
      <c r="BN1318" s="168"/>
      <c r="BO1318" s="168"/>
      <c r="BP1318" s="168"/>
      <c r="BQ1318" s="168"/>
      <c r="BR1318" s="168"/>
      <c r="BS1318" s="168"/>
      <c r="BT1318" s="168"/>
      <c r="BU1318" s="168"/>
      <c r="BV1318" s="168"/>
      <c r="BW1318" s="168"/>
      <c r="BX1318" s="168"/>
      <c r="BY1318" s="168"/>
      <c r="BZ1318" s="168"/>
      <c r="CA1318" s="168"/>
      <c r="CB1318" s="168"/>
      <c r="CC1318" s="168"/>
      <c r="CD1318" s="168"/>
      <c r="CE1318" s="168"/>
      <c r="CF1318" s="168"/>
      <c r="CG1318" s="168"/>
      <c r="CH1318" s="168"/>
      <c r="CI1318" s="168"/>
      <c r="CJ1318" s="168"/>
      <c r="CK1318" s="168"/>
      <c r="CL1318" s="168"/>
      <c r="CM1318" s="168"/>
      <c r="CN1318" s="168"/>
      <c r="CO1318" s="168"/>
      <c r="CP1318" s="168"/>
      <c r="CQ1318" s="168"/>
      <c r="CR1318" s="168"/>
      <c r="CS1318" s="168"/>
      <c r="CT1318" s="168"/>
      <c r="CU1318" s="168"/>
      <c r="CV1318" s="168"/>
      <c r="CW1318" s="168"/>
      <c r="CX1318" s="168"/>
      <c r="CY1318" s="168"/>
      <c r="CZ1318" s="168"/>
      <c r="DA1318" s="168"/>
      <c r="DB1318" s="168"/>
      <c r="DC1318" s="168"/>
      <c r="DD1318" s="168"/>
      <c r="DE1318" s="168"/>
      <c r="DF1318" s="168"/>
      <c r="DG1318" s="168"/>
      <c r="DH1318" s="168"/>
      <c r="DI1318" s="168"/>
      <c r="DJ1318" s="168"/>
      <c r="DK1318" s="168"/>
      <c r="DL1318" s="168"/>
      <c r="DM1318" s="168"/>
      <c r="DN1318" s="168"/>
      <c r="DO1318" s="168"/>
      <c r="DP1318" s="168"/>
      <c r="DQ1318" s="168"/>
      <c r="DR1318" s="168"/>
      <c r="DS1318" s="168"/>
      <c r="DT1318" s="168"/>
      <c r="DU1318" s="168"/>
      <c r="DV1318" s="168"/>
      <c r="DW1318" s="168"/>
      <c r="DX1318" s="168"/>
      <c r="DY1318" s="168"/>
      <c r="DZ1318" s="168"/>
      <c r="EA1318" s="168"/>
      <c r="EB1318" s="168"/>
      <c r="EC1318" s="168"/>
      <c r="ED1318" s="168"/>
      <c r="EE1318" s="168"/>
      <c r="EF1318" s="168"/>
      <c r="EG1318" s="168"/>
      <c r="EH1318" s="168"/>
      <c r="EI1318" s="168"/>
      <c r="EJ1318" s="168"/>
      <c r="EK1318" s="168"/>
      <c r="EL1318" s="168"/>
      <c r="EM1318" s="168"/>
      <c r="EN1318" s="168"/>
      <c r="EO1318" s="168"/>
      <c r="EP1318" s="168"/>
      <c r="EQ1318" s="168"/>
      <c r="ER1318" s="168"/>
      <c r="ES1318" s="168"/>
      <c r="ET1318" s="168"/>
      <c r="EU1318" s="168"/>
      <c r="EV1318" s="168"/>
      <c r="EW1318" s="168"/>
      <c r="EX1318" s="168"/>
      <c r="EY1318" s="168"/>
      <c r="EZ1318" s="168"/>
      <c r="FA1318" s="168"/>
      <c r="FB1318" s="168"/>
      <c r="FC1318" s="168"/>
      <c r="FD1318" s="168"/>
      <c r="FE1318" s="168"/>
      <c r="FF1318" s="168"/>
      <c r="FG1318" s="168"/>
      <c r="FH1318" s="168"/>
      <c r="FI1318" s="168"/>
      <c r="FJ1318" s="168"/>
      <c r="FK1318" s="168"/>
      <c r="FL1318" s="168"/>
      <c r="FM1318" s="168"/>
      <c r="FN1318" s="168"/>
      <c r="FO1318" s="168"/>
      <c r="FP1318" s="168"/>
      <c r="FQ1318" s="168"/>
      <c r="FR1318" s="168"/>
      <c r="FS1318" s="168"/>
      <c r="FT1318" s="168"/>
      <c r="FU1318" s="168"/>
      <c r="FV1318" s="168"/>
      <c r="FW1318" s="168"/>
      <c r="FX1318" s="168"/>
      <c r="FY1318" s="168"/>
      <c r="FZ1318" s="168"/>
      <c r="GA1318" s="168"/>
      <c r="GB1318" s="168"/>
      <c r="GC1318" s="168"/>
      <c r="GD1318" s="168"/>
      <c r="GE1318" s="168"/>
      <c r="GF1318" s="168"/>
      <c r="GG1318" s="168"/>
      <c r="GH1318" s="168"/>
      <c r="GI1318" s="168"/>
      <c r="GJ1318" s="168"/>
      <c r="GK1318" s="168"/>
      <c r="GL1318" s="168"/>
      <c r="GM1318" s="168"/>
      <c r="GN1318" s="168"/>
      <c r="GO1318" s="168"/>
      <c r="GP1318" s="168"/>
      <c r="GQ1318" s="168"/>
      <c r="GR1318" s="168"/>
      <c r="GS1318" s="168"/>
      <c r="GT1318" s="168"/>
      <c r="GU1318" s="168"/>
      <c r="GV1318" s="168"/>
      <c r="GW1318" s="168"/>
      <c r="GX1318" s="168"/>
      <c r="GY1318" s="168"/>
      <c r="GZ1318" s="168"/>
      <c r="HA1318" s="168"/>
      <c r="HB1318" s="168"/>
      <c r="HC1318" s="168"/>
      <c r="HD1318" s="168"/>
      <c r="HE1318" s="168"/>
      <c r="HF1318" s="168"/>
      <c r="HG1318" s="168"/>
      <c r="HH1318" s="168"/>
      <c r="HI1318" s="168"/>
      <c r="HJ1318" s="168"/>
      <c r="HK1318" s="168"/>
      <c r="HL1318" s="168"/>
      <c r="HM1318" s="168"/>
      <c r="HN1318" s="168"/>
      <c r="HO1318" s="168"/>
      <c r="HP1318" s="168"/>
      <c r="HQ1318" s="168"/>
      <c r="HR1318" s="168"/>
      <c r="HS1318" s="168"/>
      <c r="HT1318" s="168"/>
      <c r="HU1318" s="168"/>
      <c r="HV1318" s="168"/>
      <c r="HW1318" s="168"/>
      <c r="HX1318" s="168"/>
      <c r="HY1318" s="168"/>
      <c r="HZ1318" s="168"/>
      <c r="IA1318" s="168"/>
      <c r="IB1318" s="168"/>
      <c r="IC1318" s="168"/>
      <c r="ID1318" s="168"/>
      <c r="IE1318" s="168"/>
      <c r="IF1318" s="168"/>
      <c r="IG1318" s="168"/>
      <c r="IH1318" s="168"/>
      <c r="II1318" s="168"/>
      <c r="IJ1318" s="168"/>
      <c r="IK1318" s="168"/>
      <c r="IL1318" s="168"/>
      <c r="IM1318" s="168"/>
      <c r="IN1318" s="168"/>
      <c r="IO1318" s="168"/>
      <c r="IP1318" s="168"/>
      <c r="IQ1318" s="168"/>
      <c r="IR1318" s="168"/>
      <c r="IS1318" s="168"/>
      <c r="IT1318" s="168"/>
      <c r="IU1318" s="168"/>
    </row>
    <row r="1319" spans="1:255" s="168" customFormat="1" ht="35.1" customHeight="1">
      <c r="A1319" s="53" t="s">
        <v>3964</v>
      </c>
      <c r="B1319" s="50" t="s">
        <v>3965</v>
      </c>
      <c r="C1319" s="44" t="s">
        <v>490</v>
      </c>
      <c r="D1319" s="42">
        <v>40</v>
      </c>
      <c r="E1319" s="67">
        <v>1.62</v>
      </c>
      <c r="F1319" s="68">
        <v>1.33</v>
      </c>
      <c r="G1319" s="122"/>
      <c r="H1319" s="68">
        <f>F1319*G1319</f>
        <v>0</v>
      </c>
    </row>
    <row r="1320" spans="1:255" s="168" customFormat="1" ht="35.1" customHeight="1">
      <c r="A1320" s="52" t="s">
        <v>65</v>
      </c>
      <c r="B1320" s="27" t="s">
        <v>3075</v>
      </c>
      <c r="C1320" s="44" t="s">
        <v>490</v>
      </c>
      <c r="D1320" s="42">
        <v>24</v>
      </c>
      <c r="E1320" s="67">
        <v>2.95</v>
      </c>
      <c r="F1320" s="68">
        <v>2.1</v>
      </c>
      <c r="G1320" s="122"/>
      <c r="H1320" s="68">
        <f>F1320*G1320</f>
        <v>0</v>
      </c>
    </row>
    <row r="1321" spans="1:255" s="168" customFormat="1" ht="35.1" customHeight="1">
      <c r="A1321" s="56" t="s">
        <v>3273</v>
      </c>
      <c r="B1321" s="27" t="s">
        <v>3681</v>
      </c>
      <c r="C1321" s="44" t="s">
        <v>285</v>
      </c>
      <c r="D1321" s="42">
        <v>200</v>
      </c>
      <c r="E1321" s="67">
        <v>1.67</v>
      </c>
      <c r="F1321" s="68">
        <v>1.19</v>
      </c>
      <c r="G1321" s="122"/>
      <c r="H1321" s="68">
        <f>F1321*G1321</f>
        <v>0</v>
      </c>
    </row>
    <row r="1322" spans="1:255" s="168" customFormat="1" ht="35.1" customHeight="1">
      <c r="A1322" s="52" t="s">
        <v>2583</v>
      </c>
      <c r="B1322" s="27" t="s">
        <v>3681</v>
      </c>
      <c r="C1322" s="44" t="s">
        <v>2582</v>
      </c>
      <c r="D1322" s="42">
        <v>200</v>
      </c>
      <c r="E1322" s="67">
        <v>2.25</v>
      </c>
      <c r="F1322" s="68">
        <v>1.6</v>
      </c>
      <c r="G1322" s="122"/>
      <c r="H1322" s="68">
        <f>F1322*G1322</f>
        <v>0</v>
      </c>
    </row>
    <row r="1323" spans="1:255" s="168" customFormat="1" ht="35.1" customHeight="1">
      <c r="A1323" s="123" t="s">
        <v>2356</v>
      </c>
      <c r="B1323" s="27" t="s">
        <v>3681</v>
      </c>
      <c r="C1323" s="170" t="s">
        <v>300</v>
      </c>
      <c r="D1323" s="42"/>
      <c r="E1323" s="67">
        <v>2.4900000000000002</v>
      </c>
      <c r="F1323" s="68">
        <v>1.77</v>
      </c>
      <c r="G1323" s="122"/>
      <c r="H1323" s="68">
        <f>F1323*G1323</f>
        <v>0</v>
      </c>
    </row>
    <row r="1324" spans="1:255" s="168" customFormat="1" ht="35.1" customHeight="1">
      <c r="A1324" s="52" t="s">
        <v>720</v>
      </c>
      <c r="B1324" s="27" t="s">
        <v>3681</v>
      </c>
      <c r="C1324" s="42" t="s">
        <v>403</v>
      </c>
      <c r="D1324" s="42">
        <v>100</v>
      </c>
      <c r="E1324" s="67">
        <v>3.2</v>
      </c>
      <c r="F1324" s="68">
        <v>2.2799999999999998</v>
      </c>
      <c r="G1324" s="122"/>
      <c r="H1324" s="68">
        <f>F1324*G1324</f>
        <v>0</v>
      </c>
    </row>
    <row r="1325" spans="1:255" s="168" customFormat="1" ht="35.1" customHeight="1">
      <c r="A1325" s="123" t="s">
        <v>1776</v>
      </c>
      <c r="B1325" s="27" t="s">
        <v>3681</v>
      </c>
      <c r="C1325" s="44" t="s">
        <v>230</v>
      </c>
      <c r="D1325" s="42">
        <v>200</v>
      </c>
      <c r="E1325" s="67">
        <v>1.54</v>
      </c>
      <c r="F1325" s="68">
        <v>1.1000000000000001</v>
      </c>
      <c r="G1325" s="70"/>
      <c r="H1325" s="68">
        <f>F1325*G1325</f>
        <v>0</v>
      </c>
    </row>
    <row r="1326" spans="1:255" s="168" customFormat="1" ht="35.1" customHeight="1">
      <c r="A1326" s="54" t="s">
        <v>724</v>
      </c>
      <c r="B1326" s="27" t="s">
        <v>3681</v>
      </c>
      <c r="C1326" s="170" t="s">
        <v>725</v>
      </c>
      <c r="D1326" s="170">
        <v>100</v>
      </c>
      <c r="E1326" s="67">
        <v>2.0099999999999998</v>
      </c>
      <c r="F1326" s="68">
        <v>1.43</v>
      </c>
      <c r="G1326" s="70"/>
      <c r="H1326" s="68">
        <f>F1326*G1326</f>
        <v>0</v>
      </c>
    </row>
    <row r="1327" spans="1:255" s="168" customFormat="1" ht="35.1" customHeight="1">
      <c r="A1327" s="52" t="s">
        <v>719</v>
      </c>
      <c r="B1327" s="27" t="s">
        <v>3682</v>
      </c>
      <c r="C1327" s="44" t="s">
        <v>1911</v>
      </c>
      <c r="D1327" s="42">
        <v>200</v>
      </c>
      <c r="E1327" s="67">
        <v>1.59</v>
      </c>
      <c r="F1327" s="68">
        <v>1.1299999999999999</v>
      </c>
      <c r="G1327" s="122"/>
      <c r="H1327" s="68">
        <f>F1327*G1327</f>
        <v>0</v>
      </c>
    </row>
    <row r="1328" spans="1:255" s="168" customFormat="1" ht="35.1" customHeight="1">
      <c r="A1328" s="52" t="s">
        <v>721</v>
      </c>
      <c r="B1328" s="27" t="s">
        <v>3682</v>
      </c>
      <c r="C1328" s="44" t="s">
        <v>218</v>
      </c>
      <c r="D1328" s="42">
        <v>200</v>
      </c>
      <c r="E1328" s="67">
        <v>2.09</v>
      </c>
      <c r="F1328" s="68">
        <v>1.49</v>
      </c>
      <c r="G1328" s="122"/>
      <c r="H1328" s="68">
        <f>F1328*G1328</f>
        <v>0</v>
      </c>
    </row>
    <row r="1329" spans="1:8" s="168" customFormat="1" ht="35.1" customHeight="1">
      <c r="A1329" s="52" t="s">
        <v>1621</v>
      </c>
      <c r="B1329" s="27" t="s">
        <v>3682</v>
      </c>
      <c r="C1329" s="44" t="s">
        <v>431</v>
      </c>
      <c r="D1329" s="42">
        <v>200</v>
      </c>
      <c r="E1329" s="67">
        <v>2.13</v>
      </c>
      <c r="F1329" s="68">
        <v>1.52</v>
      </c>
      <c r="G1329" s="122"/>
      <c r="H1329" s="68">
        <f>F1329*G1329</f>
        <v>0</v>
      </c>
    </row>
    <row r="1330" spans="1:8" s="168" customFormat="1" ht="35.1" customHeight="1">
      <c r="A1330" s="52" t="s">
        <v>2635</v>
      </c>
      <c r="B1330" s="27" t="s">
        <v>3682</v>
      </c>
      <c r="C1330" s="44" t="s">
        <v>2949</v>
      </c>
      <c r="D1330" s="42">
        <v>100</v>
      </c>
      <c r="E1330" s="67">
        <v>3.03</v>
      </c>
      <c r="F1330" s="68">
        <v>2.16</v>
      </c>
      <c r="G1330" s="122"/>
      <c r="H1330" s="68">
        <f>F1330*G1330</f>
        <v>0</v>
      </c>
    </row>
    <row r="1331" spans="1:8" s="168" customFormat="1" ht="35.1" customHeight="1">
      <c r="A1331" s="52" t="s">
        <v>723</v>
      </c>
      <c r="B1331" s="27" t="s">
        <v>3682</v>
      </c>
      <c r="C1331" s="44" t="s">
        <v>226</v>
      </c>
      <c r="D1331" s="42">
        <v>200</v>
      </c>
      <c r="E1331" s="67">
        <v>1.76</v>
      </c>
      <c r="F1331" s="68">
        <v>1.25</v>
      </c>
      <c r="G1331" s="122"/>
      <c r="H1331" s="68">
        <f>F1331*G1331</f>
        <v>0</v>
      </c>
    </row>
    <row r="1332" spans="1:8" s="168" customFormat="1" ht="35.1" customHeight="1">
      <c r="A1332" s="52" t="s">
        <v>1620</v>
      </c>
      <c r="B1332" s="27" t="s">
        <v>3682</v>
      </c>
      <c r="C1332" s="44" t="s">
        <v>343</v>
      </c>
      <c r="D1332" s="42">
        <v>200</v>
      </c>
      <c r="E1332" s="67">
        <v>2.13</v>
      </c>
      <c r="F1332" s="68">
        <v>1.52</v>
      </c>
      <c r="G1332" s="122"/>
      <c r="H1332" s="68">
        <f>F1332*G1332</f>
        <v>0</v>
      </c>
    </row>
    <row r="1333" spans="1:8" s="168" customFormat="1" ht="35.1" customHeight="1">
      <c r="A1333" s="52" t="s">
        <v>722</v>
      </c>
      <c r="B1333" s="27" t="s">
        <v>3682</v>
      </c>
      <c r="C1333" s="44" t="s">
        <v>306</v>
      </c>
      <c r="D1333" s="42">
        <v>200</v>
      </c>
      <c r="E1333" s="67">
        <v>3.27</v>
      </c>
      <c r="F1333" s="68">
        <v>2.33</v>
      </c>
      <c r="G1333" s="122"/>
      <c r="H1333" s="68">
        <f>F1333*G1333</f>
        <v>0</v>
      </c>
    </row>
    <row r="1334" spans="1:8" s="168" customFormat="1" ht="35.1" customHeight="1">
      <c r="A1334" s="123" t="s">
        <v>2439</v>
      </c>
      <c r="B1334" s="27" t="s">
        <v>3682</v>
      </c>
      <c r="C1334" s="44" t="s">
        <v>296</v>
      </c>
      <c r="D1334" s="42"/>
      <c r="E1334" s="67">
        <v>3.79</v>
      </c>
      <c r="F1334" s="68">
        <v>2.7</v>
      </c>
      <c r="G1334" s="122"/>
      <c r="H1334" s="68">
        <f>F1334*G1334</f>
        <v>0</v>
      </c>
    </row>
    <row r="1335" spans="1:8" s="168" customFormat="1" ht="35.1" customHeight="1">
      <c r="A1335" s="55" t="s">
        <v>726</v>
      </c>
      <c r="B1335" s="49" t="s">
        <v>727</v>
      </c>
      <c r="C1335" s="44" t="s">
        <v>296</v>
      </c>
      <c r="D1335" s="171">
        <v>50</v>
      </c>
      <c r="E1335" s="67">
        <v>15.72</v>
      </c>
      <c r="F1335" s="68">
        <v>11.2</v>
      </c>
      <c r="G1335" s="129"/>
      <c r="H1335" s="68">
        <f>F1335*G1335</f>
        <v>0</v>
      </c>
    </row>
    <row r="1336" spans="1:8" s="168" customFormat="1" ht="35.1" customHeight="1">
      <c r="A1336" s="57" t="s">
        <v>728</v>
      </c>
      <c r="B1336" s="48" t="s">
        <v>729</v>
      </c>
      <c r="C1336" s="44" t="s">
        <v>300</v>
      </c>
      <c r="D1336" s="171">
        <v>150</v>
      </c>
      <c r="E1336" s="67">
        <v>5.12</v>
      </c>
      <c r="F1336" s="68">
        <v>3.65</v>
      </c>
      <c r="G1336" s="129"/>
      <c r="H1336" s="68">
        <f>F1336*G1336</f>
        <v>0</v>
      </c>
    </row>
    <row r="1337" spans="1:8" s="168" customFormat="1" ht="35.1" customHeight="1">
      <c r="A1337" s="160" t="s">
        <v>1777</v>
      </c>
      <c r="B1337" s="43" t="s">
        <v>1778</v>
      </c>
      <c r="C1337" s="85" t="s">
        <v>1779</v>
      </c>
      <c r="D1337" s="85"/>
      <c r="E1337" s="67">
        <v>5.19</v>
      </c>
      <c r="F1337" s="68">
        <v>3.7</v>
      </c>
      <c r="G1337" s="129"/>
      <c r="H1337" s="68">
        <f>F1337*G1337</f>
        <v>0</v>
      </c>
    </row>
    <row r="1338" spans="1:8" s="168" customFormat="1" ht="35.1" customHeight="1">
      <c r="A1338" s="57" t="s">
        <v>731</v>
      </c>
      <c r="B1338" s="48" t="s">
        <v>732</v>
      </c>
      <c r="C1338" s="44" t="s">
        <v>274</v>
      </c>
      <c r="D1338" s="176">
        <v>100</v>
      </c>
      <c r="E1338" s="67">
        <v>5.19</v>
      </c>
      <c r="F1338" s="68">
        <v>3.7</v>
      </c>
      <c r="G1338" s="129"/>
      <c r="H1338" s="68">
        <f>F1338*G1338</f>
        <v>0</v>
      </c>
    </row>
    <row r="1339" spans="1:8" s="168" customFormat="1" ht="35.1" customHeight="1">
      <c r="A1339" s="57" t="s">
        <v>733</v>
      </c>
      <c r="B1339" s="48" t="s">
        <v>734</v>
      </c>
      <c r="C1339" s="44" t="s">
        <v>274</v>
      </c>
      <c r="D1339" s="176">
        <v>100</v>
      </c>
      <c r="E1339" s="67">
        <v>5.19</v>
      </c>
      <c r="F1339" s="68">
        <v>3.7</v>
      </c>
      <c r="G1339" s="129"/>
      <c r="H1339" s="68">
        <f>F1339*G1339</f>
        <v>0</v>
      </c>
    </row>
    <row r="1340" spans="1:8" s="168" customFormat="1" ht="35.1" customHeight="1">
      <c r="A1340" s="52" t="s">
        <v>2620</v>
      </c>
      <c r="B1340" s="27" t="s">
        <v>2621</v>
      </c>
      <c r="C1340" s="44" t="s">
        <v>3305</v>
      </c>
      <c r="D1340" s="42">
        <v>50</v>
      </c>
      <c r="E1340" s="67">
        <v>12.5</v>
      </c>
      <c r="F1340" s="68">
        <v>8.9</v>
      </c>
      <c r="G1340" s="122"/>
      <c r="H1340" s="68">
        <f>F1340*G1340</f>
        <v>0</v>
      </c>
    </row>
    <row r="1341" spans="1:8" s="168" customFormat="1" ht="35.1" customHeight="1">
      <c r="A1341" s="56" t="s">
        <v>2477</v>
      </c>
      <c r="B1341" s="27" t="s">
        <v>3076</v>
      </c>
      <c r="C1341" s="44" t="s">
        <v>2476</v>
      </c>
      <c r="D1341" s="42">
        <v>100</v>
      </c>
      <c r="E1341" s="67">
        <v>2.08</v>
      </c>
      <c r="F1341" s="68">
        <v>1.48</v>
      </c>
      <c r="G1341" s="122"/>
      <c r="H1341" s="68">
        <f>F1341*G1341</f>
        <v>0</v>
      </c>
    </row>
    <row r="1342" spans="1:8" s="168" customFormat="1" ht="35.1" customHeight="1">
      <c r="A1342" s="56" t="s">
        <v>3275</v>
      </c>
      <c r="B1342" s="27" t="s">
        <v>3685</v>
      </c>
      <c r="C1342" s="44" t="s">
        <v>222</v>
      </c>
      <c r="D1342" s="42">
        <v>100</v>
      </c>
      <c r="E1342" s="67">
        <v>1.83</v>
      </c>
      <c r="F1342" s="68">
        <v>1.3</v>
      </c>
      <c r="G1342" s="122"/>
      <c r="H1342" s="68">
        <f>F1342*G1342</f>
        <v>0</v>
      </c>
    </row>
    <row r="1343" spans="1:8" s="168" customFormat="1" ht="35.1" customHeight="1">
      <c r="A1343" s="56" t="s">
        <v>2452</v>
      </c>
      <c r="B1343" s="27" t="s">
        <v>3685</v>
      </c>
      <c r="C1343" s="44" t="s">
        <v>285</v>
      </c>
      <c r="D1343" s="42">
        <v>100</v>
      </c>
      <c r="E1343" s="67">
        <v>2.11</v>
      </c>
      <c r="F1343" s="68">
        <v>1.5</v>
      </c>
      <c r="G1343" s="122"/>
      <c r="H1343" s="68">
        <f>F1343*G1343</f>
        <v>0</v>
      </c>
    </row>
    <row r="1344" spans="1:8" s="168" customFormat="1" ht="35.1" customHeight="1">
      <c r="A1344" s="52" t="s">
        <v>2219</v>
      </c>
      <c r="B1344" s="27" t="s">
        <v>3685</v>
      </c>
      <c r="C1344" s="44" t="s">
        <v>279</v>
      </c>
      <c r="D1344" s="42">
        <v>250</v>
      </c>
      <c r="E1344" s="67">
        <v>1.54</v>
      </c>
      <c r="F1344" s="68">
        <v>1.1000000000000001</v>
      </c>
      <c r="G1344" s="122"/>
      <c r="H1344" s="68">
        <f>F1344*G1344</f>
        <v>0</v>
      </c>
    </row>
    <row r="1345" spans="1:8" s="168" customFormat="1" ht="35.1" customHeight="1">
      <c r="A1345" s="123" t="s">
        <v>1780</v>
      </c>
      <c r="B1345" s="27" t="s">
        <v>3685</v>
      </c>
      <c r="C1345" s="42" t="s">
        <v>228</v>
      </c>
      <c r="D1345" s="42">
        <v>100</v>
      </c>
      <c r="E1345" s="67">
        <v>2.08</v>
      </c>
      <c r="F1345" s="68">
        <v>1.48</v>
      </c>
      <c r="G1345" s="70"/>
      <c r="H1345" s="68">
        <f>F1345*G1345</f>
        <v>0</v>
      </c>
    </row>
    <row r="1346" spans="1:8" s="168" customFormat="1" ht="35.1" customHeight="1">
      <c r="A1346" s="56" t="s">
        <v>2431</v>
      </c>
      <c r="B1346" s="27" t="s">
        <v>3686</v>
      </c>
      <c r="C1346" s="44" t="s">
        <v>431</v>
      </c>
      <c r="D1346" s="42">
        <v>100</v>
      </c>
      <c r="E1346" s="67">
        <v>2.04</v>
      </c>
      <c r="F1346" s="68">
        <v>1.45</v>
      </c>
      <c r="G1346" s="122"/>
      <c r="H1346" s="68">
        <f>F1346*G1346</f>
        <v>0</v>
      </c>
    </row>
    <row r="1347" spans="1:8" s="168" customFormat="1" ht="35.1" customHeight="1">
      <c r="A1347" s="56" t="s">
        <v>3077</v>
      </c>
      <c r="B1347" s="27" t="s">
        <v>3078</v>
      </c>
      <c r="C1347" s="44" t="s">
        <v>274</v>
      </c>
      <c r="D1347" s="42">
        <v>100</v>
      </c>
      <c r="E1347" s="67">
        <v>4.38</v>
      </c>
      <c r="F1347" s="68">
        <v>3.12</v>
      </c>
      <c r="G1347" s="122"/>
      <c r="H1347" s="68">
        <f>F1347*G1347</f>
        <v>0</v>
      </c>
    </row>
    <row r="1348" spans="1:8" s="168" customFormat="1" ht="35.1" customHeight="1">
      <c r="A1348" s="56" t="s">
        <v>3079</v>
      </c>
      <c r="B1348" s="27" t="s">
        <v>3080</v>
      </c>
      <c r="C1348" s="44" t="s">
        <v>284</v>
      </c>
      <c r="D1348" s="42">
        <v>200</v>
      </c>
      <c r="E1348" s="67">
        <v>6.53</v>
      </c>
      <c r="F1348" s="68">
        <v>4.6500000000000004</v>
      </c>
      <c r="G1348" s="122"/>
      <c r="H1348" s="68">
        <f>F1348*G1348</f>
        <v>0</v>
      </c>
    </row>
    <row r="1349" spans="1:8" s="168" customFormat="1" ht="35.1" customHeight="1">
      <c r="A1349" s="56" t="s">
        <v>3081</v>
      </c>
      <c r="B1349" s="27" t="s">
        <v>3082</v>
      </c>
      <c r="C1349" s="44" t="s">
        <v>284</v>
      </c>
      <c r="D1349" s="42">
        <v>200</v>
      </c>
      <c r="E1349" s="67">
        <v>6.53</v>
      </c>
      <c r="F1349" s="68">
        <v>4.6500000000000004</v>
      </c>
      <c r="G1349" s="122"/>
      <c r="H1349" s="68">
        <f>F1349*G1349</f>
        <v>0</v>
      </c>
    </row>
    <row r="1350" spans="1:8" s="168" customFormat="1" ht="35.1" customHeight="1">
      <c r="A1350" s="56" t="s">
        <v>3274</v>
      </c>
      <c r="B1350" s="27" t="s">
        <v>3687</v>
      </c>
      <c r="C1350" s="44" t="s">
        <v>284</v>
      </c>
      <c r="D1350" s="42">
        <v>200</v>
      </c>
      <c r="E1350" s="67">
        <v>2.65</v>
      </c>
      <c r="F1350" s="68">
        <v>1.89</v>
      </c>
      <c r="G1350" s="122"/>
      <c r="H1350" s="68">
        <f>F1350*G1350</f>
        <v>0</v>
      </c>
    </row>
    <row r="1351" spans="1:8" s="168" customFormat="1" ht="35.1" customHeight="1">
      <c r="A1351" s="56" t="s">
        <v>1781</v>
      </c>
      <c r="B1351" s="27" t="s">
        <v>3687</v>
      </c>
      <c r="C1351" s="44" t="s">
        <v>366</v>
      </c>
      <c r="D1351" s="42">
        <v>100</v>
      </c>
      <c r="E1351" s="67">
        <v>2.65</v>
      </c>
      <c r="F1351" s="68">
        <v>1.89</v>
      </c>
      <c r="G1351" s="122"/>
      <c r="H1351" s="68">
        <f>F1351*G1351</f>
        <v>0</v>
      </c>
    </row>
    <row r="1352" spans="1:8" s="168" customFormat="1" ht="35.1" customHeight="1">
      <c r="A1352" s="123" t="s">
        <v>2499</v>
      </c>
      <c r="B1352" s="27" t="s">
        <v>3687</v>
      </c>
      <c r="C1352" s="44" t="s">
        <v>287</v>
      </c>
      <c r="D1352" s="42">
        <v>200</v>
      </c>
      <c r="E1352" s="67">
        <v>2.79</v>
      </c>
      <c r="F1352" s="68">
        <v>1.99</v>
      </c>
      <c r="G1352" s="122"/>
      <c r="H1352" s="68">
        <f>F1352*G1352</f>
        <v>0</v>
      </c>
    </row>
    <row r="1353" spans="1:8" s="168" customFormat="1" ht="35.1" customHeight="1">
      <c r="A1353" s="56" t="s">
        <v>2478</v>
      </c>
      <c r="B1353" s="27" t="s">
        <v>3688</v>
      </c>
      <c r="C1353" s="44" t="s">
        <v>2949</v>
      </c>
      <c r="D1353" s="42">
        <v>100</v>
      </c>
      <c r="E1353" s="67">
        <v>2.2200000000000002</v>
      </c>
      <c r="F1353" s="68">
        <v>1.58</v>
      </c>
      <c r="G1353" s="122"/>
      <c r="H1353" s="68">
        <f>F1353*G1353</f>
        <v>0</v>
      </c>
    </row>
    <row r="1354" spans="1:8" s="168" customFormat="1" ht="35.1" customHeight="1">
      <c r="A1354" s="123" t="s">
        <v>1782</v>
      </c>
      <c r="B1354" s="27" t="s">
        <v>3689</v>
      </c>
      <c r="C1354" s="44" t="s">
        <v>292</v>
      </c>
      <c r="D1354" s="42">
        <v>100</v>
      </c>
      <c r="E1354" s="67">
        <v>2.04</v>
      </c>
      <c r="F1354" s="68">
        <v>1.45</v>
      </c>
      <c r="G1354" s="70"/>
      <c r="H1354" s="68">
        <f>F1354*G1354</f>
        <v>0</v>
      </c>
    </row>
    <row r="1355" spans="1:8" s="168" customFormat="1" ht="35.1" customHeight="1">
      <c r="A1355" s="56" t="s">
        <v>736</v>
      </c>
      <c r="B1355" s="27" t="s">
        <v>3690</v>
      </c>
      <c r="C1355" s="44" t="s">
        <v>226</v>
      </c>
      <c r="D1355" s="42">
        <v>100</v>
      </c>
      <c r="E1355" s="67">
        <v>1.97</v>
      </c>
      <c r="F1355" s="68">
        <v>1.4</v>
      </c>
      <c r="G1355" s="122"/>
      <c r="H1355" s="68">
        <f>F1355*G1355</f>
        <v>0</v>
      </c>
    </row>
    <row r="1356" spans="1:8" s="168" customFormat="1" ht="35.1" customHeight="1">
      <c r="A1356" s="52" t="s">
        <v>1783</v>
      </c>
      <c r="B1356" s="27" t="s">
        <v>3691</v>
      </c>
      <c r="C1356" s="44" t="s">
        <v>234</v>
      </c>
      <c r="D1356" s="42">
        <v>10</v>
      </c>
      <c r="E1356" s="67">
        <v>10.73</v>
      </c>
      <c r="F1356" s="68">
        <v>7.64</v>
      </c>
      <c r="G1356" s="122"/>
      <c r="H1356" s="68">
        <f>F1356*G1356</f>
        <v>0</v>
      </c>
    </row>
    <row r="1357" spans="1:8" s="168" customFormat="1" ht="35.1" customHeight="1">
      <c r="A1357" s="52" t="s">
        <v>1785</v>
      </c>
      <c r="B1357" s="27" t="s">
        <v>3692</v>
      </c>
      <c r="C1357" s="44" t="s">
        <v>222</v>
      </c>
      <c r="D1357" s="42">
        <v>10</v>
      </c>
      <c r="E1357" s="67">
        <v>11.2</v>
      </c>
      <c r="F1357" s="68">
        <v>7.98</v>
      </c>
      <c r="G1357" s="122"/>
      <c r="H1357" s="68">
        <f>F1357*G1357</f>
        <v>0</v>
      </c>
    </row>
    <row r="1358" spans="1:8" s="168" customFormat="1" ht="35.1" customHeight="1">
      <c r="A1358" s="52" t="s">
        <v>1784</v>
      </c>
      <c r="B1358" s="27" t="s">
        <v>3692</v>
      </c>
      <c r="C1358" s="44" t="s">
        <v>255</v>
      </c>
      <c r="D1358" s="42">
        <v>10</v>
      </c>
      <c r="E1358" s="67">
        <v>10.88</v>
      </c>
      <c r="F1358" s="68">
        <v>7.75</v>
      </c>
      <c r="G1358" s="122"/>
      <c r="H1358" s="68">
        <f>F1358*G1358</f>
        <v>0</v>
      </c>
    </row>
    <row r="1359" spans="1:8" s="168" customFormat="1" ht="35.1" customHeight="1">
      <c r="A1359" s="134" t="s">
        <v>737</v>
      </c>
      <c r="B1359" s="27" t="s">
        <v>3692</v>
      </c>
      <c r="C1359" s="44" t="s">
        <v>232</v>
      </c>
      <c r="D1359" s="172">
        <v>10</v>
      </c>
      <c r="E1359" s="67">
        <v>14.88</v>
      </c>
      <c r="F1359" s="68">
        <v>10.6</v>
      </c>
      <c r="G1359" s="129"/>
      <c r="H1359" s="68">
        <f>F1359*G1359</f>
        <v>0</v>
      </c>
    </row>
    <row r="1360" spans="1:8" s="168" customFormat="1" ht="35.1" customHeight="1">
      <c r="A1360" s="56" t="s">
        <v>2504</v>
      </c>
      <c r="B1360" s="27" t="s">
        <v>3692</v>
      </c>
      <c r="C1360" s="44" t="s">
        <v>2505</v>
      </c>
      <c r="D1360" s="42">
        <v>10</v>
      </c>
      <c r="E1360" s="67">
        <v>10.88</v>
      </c>
      <c r="F1360" s="68">
        <v>7.75</v>
      </c>
      <c r="G1360" s="122"/>
      <c r="H1360" s="68">
        <f>F1360*G1360</f>
        <v>0</v>
      </c>
    </row>
    <row r="1361" spans="1:8" s="168" customFormat="1" ht="35.1" customHeight="1">
      <c r="A1361" s="53" t="s">
        <v>3951</v>
      </c>
      <c r="B1361" s="50" t="s">
        <v>3693</v>
      </c>
      <c r="C1361" s="44" t="s">
        <v>306</v>
      </c>
      <c r="D1361" s="42">
        <v>10</v>
      </c>
      <c r="E1361" s="67">
        <v>11.83</v>
      </c>
      <c r="F1361" s="68">
        <v>9.6999999999999993</v>
      </c>
      <c r="G1361" s="122"/>
      <c r="H1361" s="68">
        <f>F1361*G1361</f>
        <v>0</v>
      </c>
    </row>
    <row r="1362" spans="1:8" s="168" customFormat="1" ht="35.1" customHeight="1">
      <c r="A1362" s="134" t="s">
        <v>738</v>
      </c>
      <c r="B1362" s="27" t="s">
        <v>3693</v>
      </c>
      <c r="C1362" s="44" t="s">
        <v>269</v>
      </c>
      <c r="D1362" s="172">
        <v>10</v>
      </c>
      <c r="E1362" s="67">
        <v>10.8</v>
      </c>
      <c r="F1362" s="68">
        <v>7.69</v>
      </c>
      <c r="G1362" s="129"/>
      <c r="H1362" s="68">
        <f>F1362*G1362</f>
        <v>0</v>
      </c>
    </row>
    <row r="1363" spans="1:8" s="168" customFormat="1" ht="35.1" customHeight="1">
      <c r="A1363" s="52" t="s">
        <v>1786</v>
      </c>
      <c r="B1363" s="27" t="s">
        <v>3694</v>
      </c>
      <c r="C1363" s="44" t="s">
        <v>259</v>
      </c>
      <c r="D1363" s="42">
        <v>10</v>
      </c>
      <c r="E1363" s="67">
        <v>11.08</v>
      </c>
      <c r="F1363" s="68">
        <v>7.89</v>
      </c>
      <c r="G1363" s="122"/>
      <c r="H1363" s="68">
        <f>F1363*G1363</f>
        <v>0</v>
      </c>
    </row>
    <row r="1364" spans="1:8" s="168" customFormat="1" ht="35.1" customHeight="1">
      <c r="A1364" s="52" t="s">
        <v>1787</v>
      </c>
      <c r="B1364" s="27" t="s">
        <v>3695</v>
      </c>
      <c r="C1364" s="44" t="s">
        <v>259</v>
      </c>
      <c r="D1364" s="42">
        <v>10</v>
      </c>
      <c r="E1364" s="67">
        <v>11.51</v>
      </c>
      <c r="F1364" s="68">
        <v>8.1999999999999993</v>
      </c>
      <c r="G1364" s="122"/>
      <c r="H1364" s="68">
        <f>F1364*G1364</f>
        <v>0</v>
      </c>
    </row>
    <row r="1365" spans="1:8" s="168" customFormat="1" ht="35.1" customHeight="1">
      <c r="A1365" s="56" t="s">
        <v>2335</v>
      </c>
      <c r="B1365" s="27" t="s">
        <v>2221</v>
      </c>
      <c r="C1365" s="44" t="s">
        <v>261</v>
      </c>
      <c r="D1365" s="42">
        <v>50</v>
      </c>
      <c r="E1365" s="67">
        <v>8.07</v>
      </c>
      <c r="F1365" s="68">
        <v>5.75</v>
      </c>
      <c r="G1365" s="122"/>
      <c r="H1365" s="68">
        <f>F1365*G1365</f>
        <v>0</v>
      </c>
    </row>
    <row r="1366" spans="1:8" s="168" customFormat="1" ht="35.1" customHeight="1">
      <c r="A1366" s="56" t="s">
        <v>2330</v>
      </c>
      <c r="B1366" s="27" t="s">
        <v>2221</v>
      </c>
      <c r="C1366" s="44" t="s">
        <v>730</v>
      </c>
      <c r="D1366" s="42">
        <v>50</v>
      </c>
      <c r="E1366" s="67">
        <v>10.08</v>
      </c>
      <c r="F1366" s="68">
        <v>7.18</v>
      </c>
      <c r="G1366" s="122"/>
      <c r="H1366" s="68">
        <f>F1366*G1366</f>
        <v>0</v>
      </c>
    </row>
    <row r="1367" spans="1:8" s="168" customFormat="1" ht="35.1" customHeight="1">
      <c r="A1367" s="57" t="s">
        <v>1999</v>
      </c>
      <c r="B1367" s="47" t="s">
        <v>2221</v>
      </c>
      <c r="C1367" s="44" t="s">
        <v>284</v>
      </c>
      <c r="D1367" s="169">
        <v>50</v>
      </c>
      <c r="E1367" s="67">
        <v>10.42</v>
      </c>
      <c r="F1367" s="68">
        <v>7.42</v>
      </c>
      <c r="G1367" s="129"/>
      <c r="H1367" s="68">
        <f>F1367*G1367</f>
        <v>0</v>
      </c>
    </row>
    <row r="1368" spans="1:8" s="168" customFormat="1" ht="35.1" customHeight="1">
      <c r="A1368" s="56" t="s">
        <v>2223</v>
      </c>
      <c r="B1368" s="27" t="s">
        <v>2221</v>
      </c>
      <c r="C1368" s="85" t="s">
        <v>222</v>
      </c>
      <c r="D1368" s="42">
        <v>50</v>
      </c>
      <c r="E1368" s="67">
        <v>7.44</v>
      </c>
      <c r="F1368" s="68">
        <v>5.3</v>
      </c>
      <c r="G1368" s="122"/>
      <c r="H1368" s="68">
        <f>F1368*G1368</f>
        <v>0</v>
      </c>
    </row>
    <row r="1369" spans="1:8" s="168" customFormat="1" ht="35.1" customHeight="1">
      <c r="A1369" s="56" t="s">
        <v>2455</v>
      </c>
      <c r="B1369" s="27" t="s">
        <v>2221</v>
      </c>
      <c r="C1369" s="44" t="s">
        <v>366</v>
      </c>
      <c r="D1369" s="42">
        <v>50</v>
      </c>
      <c r="E1369" s="67">
        <v>8.07</v>
      </c>
      <c r="F1369" s="68">
        <v>5.75</v>
      </c>
      <c r="G1369" s="122"/>
      <c r="H1369" s="68">
        <f>F1369*G1369</f>
        <v>0</v>
      </c>
    </row>
    <row r="1370" spans="1:8" s="168" customFormat="1" ht="35.1" customHeight="1">
      <c r="A1370" s="56" t="s">
        <v>2457</v>
      </c>
      <c r="B1370" s="27" t="s">
        <v>2221</v>
      </c>
      <c r="C1370" s="44" t="s">
        <v>286</v>
      </c>
      <c r="D1370" s="42">
        <v>50</v>
      </c>
      <c r="E1370" s="67">
        <v>8.9600000000000009</v>
      </c>
      <c r="F1370" s="68">
        <v>6.38</v>
      </c>
      <c r="G1370" s="122"/>
      <c r="H1370" s="68">
        <f>F1370*G1370</f>
        <v>0</v>
      </c>
    </row>
    <row r="1371" spans="1:8" s="168" customFormat="1" ht="35.1" customHeight="1">
      <c r="A1371" s="53" t="s">
        <v>3933</v>
      </c>
      <c r="B1371" s="50" t="s">
        <v>2221</v>
      </c>
      <c r="C1371" s="44" t="s">
        <v>3934</v>
      </c>
      <c r="D1371" s="42"/>
      <c r="E1371" s="67">
        <v>8.5299999999999994</v>
      </c>
      <c r="F1371" s="68">
        <v>6.99</v>
      </c>
      <c r="G1371" s="122"/>
      <c r="H1371" s="68">
        <f>F1371*G1371</f>
        <v>0</v>
      </c>
    </row>
    <row r="1372" spans="1:8" s="168" customFormat="1" ht="35.1" customHeight="1">
      <c r="A1372" s="53" t="s">
        <v>3938</v>
      </c>
      <c r="B1372" s="50" t="s">
        <v>2221</v>
      </c>
      <c r="C1372" s="44" t="s">
        <v>246</v>
      </c>
      <c r="D1372" s="42">
        <v>50</v>
      </c>
      <c r="E1372" s="67">
        <v>8.69</v>
      </c>
      <c r="F1372" s="68">
        <v>7.12</v>
      </c>
      <c r="G1372" s="122"/>
      <c r="H1372" s="68">
        <f>F1372*G1372</f>
        <v>0</v>
      </c>
    </row>
    <row r="1373" spans="1:8" s="168" customFormat="1" ht="35.1" customHeight="1">
      <c r="A1373" s="52" t="s">
        <v>2224</v>
      </c>
      <c r="B1373" s="27" t="s">
        <v>2221</v>
      </c>
      <c r="C1373" s="44" t="s">
        <v>294</v>
      </c>
      <c r="D1373" s="42">
        <v>50</v>
      </c>
      <c r="E1373" s="67">
        <v>10.08</v>
      </c>
      <c r="F1373" s="68">
        <v>7.18</v>
      </c>
      <c r="G1373" s="122"/>
      <c r="H1373" s="68">
        <f>F1373*G1373</f>
        <v>0</v>
      </c>
    </row>
    <row r="1374" spans="1:8" s="168" customFormat="1" ht="35.1" customHeight="1">
      <c r="A1374" s="53" t="s">
        <v>3943</v>
      </c>
      <c r="B1374" s="50" t="s">
        <v>2221</v>
      </c>
      <c r="C1374" s="44" t="s">
        <v>1899</v>
      </c>
      <c r="D1374" s="42">
        <v>50</v>
      </c>
      <c r="E1374" s="67">
        <v>8.69</v>
      </c>
      <c r="F1374" s="68">
        <v>7.12</v>
      </c>
      <c r="G1374" s="122"/>
      <c r="H1374" s="68">
        <f>F1374*G1374</f>
        <v>0</v>
      </c>
    </row>
    <row r="1375" spans="1:8" s="168" customFormat="1" ht="35.1" customHeight="1">
      <c r="A1375" s="142" t="s">
        <v>3945</v>
      </c>
      <c r="B1375" s="50" t="s">
        <v>2221</v>
      </c>
      <c r="C1375" s="44" t="s">
        <v>226</v>
      </c>
      <c r="D1375" s="42">
        <v>50</v>
      </c>
      <c r="E1375" s="67">
        <v>7.91</v>
      </c>
      <c r="F1375" s="68">
        <v>6.48</v>
      </c>
      <c r="G1375" s="122"/>
      <c r="H1375" s="68">
        <f>F1375*G1375</f>
        <v>0</v>
      </c>
    </row>
    <row r="1376" spans="1:8" s="168" customFormat="1" ht="35.1" customHeight="1">
      <c r="A1376" s="53" t="s">
        <v>3952</v>
      </c>
      <c r="B1376" s="50" t="s">
        <v>2221</v>
      </c>
      <c r="C1376" s="44" t="s">
        <v>306</v>
      </c>
      <c r="D1376" s="42">
        <v>50</v>
      </c>
      <c r="E1376" s="67">
        <v>11.21</v>
      </c>
      <c r="F1376" s="68">
        <v>9.19</v>
      </c>
      <c r="G1376" s="122"/>
      <c r="H1376" s="68">
        <f>F1376*G1376</f>
        <v>0</v>
      </c>
    </row>
    <row r="1377" spans="1:8" s="168" customFormat="1" ht="35.1" customHeight="1">
      <c r="A1377" s="56" t="s">
        <v>2480</v>
      </c>
      <c r="B1377" s="27" t="s">
        <v>2221</v>
      </c>
      <c r="C1377" s="44" t="s">
        <v>423</v>
      </c>
      <c r="D1377" s="42">
        <v>50</v>
      </c>
      <c r="E1377" s="67">
        <v>8.6999999999999993</v>
      </c>
      <c r="F1377" s="68">
        <v>6.2</v>
      </c>
      <c r="G1377" s="122"/>
      <c r="H1377" s="68">
        <f>F1377*G1377</f>
        <v>0</v>
      </c>
    </row>
    <row r="1378" spans="1:8" s="168" customFormat="1" ht="35.1" customHeight="1">
      <c r="A1378" s="52" t="s">
        <v>2220</v>
      </c>
      <c r="B1378" s="27" t="s">
        <v>2221</v>
      </c>
      <c r="C1378" s="44" t="s">
        <v>279</v>
      </c>
      <c r="D1378" s="42">
        <v>50</v>
      </c>
      <c r="E1378" s="67">
        <v>9.07</v>
      </c>
      <c r="F1378" s="68">
        <v>6.46</v>
      </c>
      <c r="G1378" s="122"/>
      <c r="H1378" s="68">
        <f>F1378*G1378</f>
        <v>0</v>
      </c>
    </row>
    <row r="1379" spans="1:8" s="168" customFormat="1" ht="35.1" customHeight="1">
      <c r="A1379" s="53" t="s">
        <v>2222</v>
      </c>
      <c r="B1379" s="50" t="s">
        <v>2221</v>
      </c>
      <c r="C1379" s="44" t="s">
        <v>263</v>
      </c>
      <c r="D1379" s="42">
        <v>50</v>
      </c>
      <c r="E1379" s="67">
        <v>8.2200000000000006</v>
      </c>
      <c r="F1379" s="68">
        <v>6.74</v>
      </c>
      <c r="G1379" s="122"/>
      <c r="H1379" s="68">
        <f>F1379*G1379</f>
        <v>0</v>
      </c>
    </row>
    <row r="1380" spans="1:8" s="168" customFormat="1" ht="35.1" customHeight="1">
      <c r="A1380" s="53" t="s">
        <v>2376</v>
      </c>
      <c r="B1380" s="50" t="s">
        <v>2221</v>
      </c>
      <c r="C1380" s="44" t="s">
        <v>217</v>
      </c>
      <c r="D1380" s="42">
        <v>50</v>
      </c>
      <c r="E1380" s="67">
        <v>8.5299999999999994</v>
      </c>
      <c r="F1380" s="68">
        <v>6.99</v>
      </c>
      <c r="G1380" s="122"/>
      <c r="H1380" s="68">
        <f>F1380*G1380</f>
        <v>0</v>
      </c>
    </row>
    <row r="1381" spans="1:8" s="168" customFormat="1" ht="35.1" customHeight="1">
      <c r="A1381" s="56" t="s">
        <v>2500</v>
      </c>
      <c r="B1381" s="27" t="s">
        <v>2221</v>
      </c>
      <c r="C1381" s="44" t="s">
        <v>287</v>
      </c>
      <c r="D1381" s="42">
        <v>50</v>
      </c>
      <c r="E1381" s="67">
        <v>9.06</v>
      </c>
      <c r="F1381" s="68">
        <v>6.45</v>
      </c>
      <c r="G1381" s="122"/>
      <c r="H1381" s="68">
        <f>F1381*G1381</f>
        <v>0</v>
      </c>
    </row>
    <row r="1382" spans="1:8" s="168" customFormat="1" ht="35.1" customHeight="1">
      <c r="A1382" s="57" t="s">
        <v>739</v>
      </c>
      <c r="B1382" s="48" t="s">
        <v>740</v>
      </c>
      <c r="C1382" s="44" t="s">
        <v>224</v>
      </c>
      <c r="D1382" s="175">
        <v>50</v>
      </c>
      <c r="E1382" s="67">
        <v>4.79</v>
      </c>
      <c r="F1382" s="68">
        <v>3.41</v>
      </c>
      <c r="G1382" s="129"/>
      <c r="H1382" s="68">
        <f>F1382*G1382</f>
        <v>0</v>
      </c>
    </row>
    <row r="1383" spans="1:8" s="168" customFormat="1" ht="35.1" customHeight="1">
      <c r="A1383" s="57" t="s">
        <v>741</v>
      </c>
      <c r="B1383" s="48" t="s">
        <v>742</v>
      </c>
      <c r="C1383" s="44" t="s">
        <v>224</v>
      </c>
      <c r="D1383" s="173">
        <v>50</v>
      </c>
      <c r="E1383" s="67">
        <v>9.24</v>
      </c>
      <c r="F1383" s="68">
        <v>6.58</v>
      </c>
      <c r="G1383" s="129"/>
      <c r="H1383" s="68">
        <f>F1383*G1383</f>
        <v>0</v>
      </c>
    </row>
    <row r="1384" spans="1:8" s="168" customFormat="1" ht="35.1" customHeight="1">
      <c r="A1384" s="134" t="s">
        <v>744</v>
      </c>
      <c r="B1384" s="27" t="s">
        <v>3696</v>
      </c>
      <c r="C1384" s="44" t="s">
        <v>222</v>
      </c>
      <c r="D1384" s="172">
        <v>100</v>
      </c>
      <c r="E1384" s="67">
        <v>3.06</v>
      </c>
      <c r="F1384" s="68">
        <v>2.1800000000000002</v>
      </c>
      <c r="G1384" s="129"/>
      <c r="H1384" s="68">
        <f>F1384*G1384</f>
        <v>0</v>
      </c>
    </row>
    <row r="1385" spans="1:8" s="168" customFormat="1" ht="35.1" customHeight="1">
      <c r="A1385" s="54" t="s">
        <v>745</v>
      </c>
      <c r="B1385" s="27" t="s">
        <v>3696</v>
      </c>
      <c r="C1385" s="170" t="s">
        <v>224</v>
      </c>
      <c r="D1385" s="170">
        <v>100</v>
      </c>
      <c r="E1385" s="67">
        <v>3.03</v>
      </c>
      <c r="F1385" s="68">
        <v>2.16</v>
      </c>
      <c r="G1385" s="70"/>
      <c r="H1385" s="68">
        <f>F1385*G1385</f>
        <v>0</v>
      </c>
    </row>
    <row r="1386" spans="1:8" s="168" customFormat="1" ht="35.1" customHeight="1">
      <c r="A1386" s="54" t="s">
        <v>746</v>
      </c>
      <c r="B1386" s="27" t="s">
        <v>3696</v>
      </c>
      <c r="C1386" s="170" t="s">
        <v>296</v>
      </c>
      <c r="D1386" s="170">
        <v>100</v>
      </c>
      <c r="E1386" s="67">
        <v>3.03</v>
      </c>
      <c r="F1386" s="68">
        <v>2.16</v>
      </c>
      <c r="G1386" s="70"/>
      <c r="H1386" s="68">
        <f>F1386*G1386</f>
        <v>0</v>
      </c>
    </row>
    <row r="1387" spans="1:8" s="168" customFormat="1" ht="35.1" customHeight="1">
      <c r="A1387" s="56" t="s">
        <v>743</v>
      </c>
      <c r="B1387" s="27" t="s">
        <v>3696</v>
      </c>
      <c r="C1387" s="44" t="s">
        <v>292</v>
      </c>
      <c r="D1387" s="42">
        <v>100</v>
      </c>
      <c r="E1387" s="67">
        <v>2.79</v>
      </c>
      <c r="F1387" s="68">
        <v>1.99</v>
      </c>
      <c r="G1387" s="122"/>
      <c r="H1387" s="68">
        <f>F1387*G1387</f>
        <v>0</v>
      </c>
    </row>
    <row r="1388" spans="1:8" s="168" customFormat="1" ht="35.1" customHeight="1">
      <c r="A1388" s="55" t="s">
        <v>752</v>
      </c>
      <c r="B1388" s="48" t="s">
        <v>3083</v>
      </c>
      <c r="C1388" s="44" t="s">
        <v>247</v>
      </c>
      <c r="D1388" s="175">
        <v>100</v>
      </c>
      <c r="E1388" s="67">
        <v>3.02</v>
      </c>
      <c r="F1388" s="68">
        <v>2.15</v>
      </c>
      <c r="G1388" s="129"/>
      <c r="H1388" s="68">
        <f>F1388*G1388</f>
        <v>0</v>
      </c>
    </row>
    <row r="1389" spans="1:8" s="168" customFormat="1" ht="35.1" customHeight="1">
      <c r="A1389" s="55" t="s">
        <v>747</v>
      </c>
      <c r="B1389" s="47" t="s">
        <v>748</v>
      </c>
      <c r="C1389" s="44" t="s">
        <v>749</v>
      </c>
      <c r="D1389" s="171">
        <v>100</v>
      </c>
      <c r="E1389" s="67">
        <v>3.02</v>
      </c>
      <c r="F1389" s="68">
        <v>2.15</v>
      </c>
      <c r="G1389" s="129"/>
      <c r="H1389" s="68">
        <f>F1389*G1389</f>
        <v>0</v>
      </c>
    </row>
    <row r="1390" spans="1:8" s="168" customFormat="1" ht="35.1" customHeight="1">
      <c r="A1390" s="55" t="s">
        <v>750</v>
      </c>
      <c r="B1390" s="47" t="s">
        <v>751</v>
      </c>
      <c r="C1390" s="44" t="s">
        <v>226</v>
      </c>
      <c r="D1390" s="171">
        <v>100</v>
      </c>
      <c r="E1390" s="67">
        <v>3.72</v>
      </c>
      <c r="F1390" s="68">
        <v>2.65</v>
      </c>
      <c r="G1390" s="129"/>
      <c r="H1390" s="68">
        <f>F1390*G1390</f>
        <v>0</v>
      </c>
    </row>
    <row r="1391" spans="1:8" s="168" customFormat="1" ht="35.1" customHeight="1">
      <c r="A1391" s="54" t="s">
        <v>753</v>
      </c>
      <c r="B1391" s="27" t="s">
        <v>3697</v>
      </c>
      <c r="C1391" s="170" t="s">
        <v>296</v>
      </c>
      <c r="D1391" s="170">
        <v>125</v>
      </c>
      <c r="E1391" s="67">
        <v>2.57</v>
      </c>
      <c r="F1391" s="68">
        <v>1.83</v>
      </c>
      <c r="G1391" s="70"/>
      <c r="H1391" s="68">
        <f>F1391*G1391</f>
        <v>0</v>
      </c>
    </row>
    <row r="1392" spans="1:8" s="168" customFormat="1" ht="35.1" customHeight="1">
      <c r="A1392" s="56" t="s">
        <v>3084</v>
      </c>
      <c r="B1392" s="27" t="s">
        <v>3698</v>
      </c>
      <c r="C1392" s="44" t="s">
        <v>730</v>
      </c>
      <c r="D1392" s="42">
        <v>100</v>
      </c>
      <c r="E1392" s="67">
        <v>3.64</v>
      </c>
      <c r="F1392" s="68">
        <v>2.59</v>
      </c>
      <c r="G1392" s="122"/>
      <c r="H1392" s="68">
        <f>F1392*G1392</f>
        <v>0</v>
      </c>
    </row>
    <row r="1393" spans="1:8" s="168" customFormat="1" ht="35.1" customHeight="1">
      <c r="A1393" s="56" t="s">
        <v>2225</v>
      </c>
      <c r="B1393" s="27" t="s">
        <v>3698</v>
      </c>
      <c r="C1393" s="44" t="s">
        <v>222</v>
      </c>
      <c r="D1393" s="42">
        <v>100</v>
      </c>
      <c r="E1393" s="67">
        <v>2.79</v>
      </c>
      <c r="F1393" s="68">
        <v>1.99</v>
      </c>
      <c r="G1393" s="122"/>
      <c r="H1393" s="68">
        <f>F1393*G1393</f>
        <v>0</v>
      </c>
    </row>
    <row r="1394" spans="1:8" s="168" customFormat="1" ht="35.1" customHeight="1">
      <c r="A1394" s="56" t="s">
        <v>2226</v>
      </c>
      <c r="B1394" s="27" t="s">
        <v>3698</v>
      </c>
      <c r="C1394" s="44" t="s">
        <v>431</v>
      </c>
      <c r="D1394" s="42">
        <v>100</v>
      </c>
      <c r="E1394" s="67">
        <v>2.81</v>
      </c>
      <c r="F1394" s="68">
        <v>2</v>
      </c>
      <c r="G1394" s="122"/>
      <c r="H1394" s="68">
        <f>F1394*G1394</f>
        <v>0</v>
      </c>
    </row>
    <row r="1395" spans="1:8" s="168" customFormat="1" ht="35.1" customHeight="1">
      <c r="A1395" s="56" t="s">
        <v>2229</v>
      </c>
      <c r="B1395" s="27" t="s">
        <v>3698</v>
      </c>
      <c r="C1395" s="44" t="s">
        <v>366</v>
      </c>
      <c r="D1395" s="42">
        <v>100</v>
      </c>
      <c r="E1395" s="67">
        <v>3.02</v>
      </c>
      <c r="F1395" s="68">
        <v>2.15</v>
      </c>
      <c r="G1395" s="122"/>
      <c r="H1395" s="68">
        <f>F1395*G1395</f>
        <v>0</v>
      </c>
    </row>
    <row r="1396" spans="1:8" s="168" customFormat="1" ht="35.1" customHeight="1">
      <c r="A1396" s="56" t="s">
        <v>2227</v>
      </c>
      <c r="B1396" s="27" t="s">
        <v>3698</v>
      </c>
      <c r="C1396" s="44" t="s">
        <v>286</v>
      </c>
      <c r="D1396" s="42">
        <v>100</v>
      </c>
      <c r="E1396" s="67">
        <v>3.62</v>
      </c>
      <c r="F1396" s="68">
        <v>2.58</v>
      </c>
      <c r="G1396" s="122"/>
      <c r="H1396" s="68">
        <f>F1396*G1396</f>
        <v>0</v>
      </c>
    </row>
    <row r="1397" spans="1:8" s="168" customFormat="1" ht="35.1" customHeight="1">
      <c r="A1397" s="56" t="s">
        <v>755</v>
      </c>
      <c r="B1397" s="27" t="s">
        <v>3698</v>
      </c>
      <c r="C1397" s="44" t="s">
        <v>294</v>
      </c>
      <c r="D1397" s="42">
        <v>50</v>
      </c>
      <c r="E1397" s="67">
        <v>6.81</v>
      </c>
      <c r="F1397" s="68">
        <v>4.8499999999999996</v>
      </c>
      <c r="G1397" s="122"/>
      <c r="H1397" s="68">
        <f>F1397*G1397</f>
        <v>0</v>
      </c>
    </row>
    <row r="1398" spans="1:8" s="168" customFormat="1" ht="35.1" customHeight="1">
      <c r="A1398" s="134" t="s">
        <v>756</v>
      </c>
      <c r="B1398" s="27" t="s">
        <v>3698</v>
      </c>
      <c r="C1398" s="44" t="s">
        <v>226</v>
      </c>
      <c r="D1398" s="172">
        <v>10</v>
      </c>
      <c r="E1398" s="67">
        <v>3.47</v>
      </c>
      <c r="F1398" s="68">
        <v>2.4700000000000002</v>
      </c>
      <c r="G1398" s="129"/>
      <c r="H1398" s="68">
        <f>F1398*G1398</f>
        <v>0</v>
      </c>
    </row>
    <row r="1399" spans="1:8" s="168" customFormat="1" ht="35.1" customHeight="1">
      <c r="A1399" s="56" t="s">
        <v>3085</v>
      </c>
      <c r="B1399" s="27" t="s">
        <v>3698</v>
      </c>
      <c r="C1399" s="44" t="s">
        <v>285</v>
      </c>
      <c r="D1399" s="42">
        <v>100</v>
      </c>
      <c r="E1399" s="67">
        <v>3.34</v>
      </c>
      <c r="F1399" s="68">
        <v>2.38</v>
      </c>
      <c r="G1399" s="122"/>
      <c r="H1399" s="68">
        <f>F1399*G1399</f>
        <v>0</v>
      </c>
    </row>
    <row r="1400" spans="1:8" s="168" customFormat="1" ht="35.1" customHeight="1">
      <c r="A1400" s="56" t="s">
        <v>2228</v>
      </c>
      <c r="B1400" s="27" t="s">
        <v>3698</v>
      </c>
      <c r="C1400" s="44" t="s">
        <v>403</v>
      </c>
      <c r="D1400" s="42">
        <v>100</v>
      </c>
      <c r="E1400" s="67">
        <v>3.34</v>
      </c>
      <c r="F1400" s="68">
        <v>2.38</v>
      </c>
      <c r="G1400" s="122"/>
      <c r="H1400" s="68">
        <f>F1400*G1400</f>
        <v>0</v>
      </c>
    </row>
    <row r="1401" spans="1:8" s="168" customFormat="1" ht="35.1" customHeight="1">
      <c r="A1401" s="52" t="s">
        <v>754</v>
      </c>
      <c r="B1401" s="27" t="s">
        <v>3698</v>
      </c>
      <c r="C1401" s="44" t="s">
        <v>257</v>
      </c>
      <c r="D1401" s="42">
        <v>100</v>
      </c>
      <c r="E1401" s="67">
        <v>4.04</v>
      </c>
      <c r="F1401" s="68">
        <v>2.88</v>
      </c>
      <c r="G1401" s="122"/>
      <c r="H1401" s="68">
        <f>F1401*G1401</f>
        <v>0</v>
      </c>
    </row>
    <row r="1402" spans="1:8" s="168" customFormat="1" ht="35.1" customHeight="1">
      <c r="A1402" s="56" t="s">
        <v>3376</v>
      </c>
      <c r="B1402" s="27" t="s">
        <v>3698</v>
      </c>
      <c r="C1402" s="44" t="s">
        <v>292</v>
      </c>
      <c r="D1402" s="42">
        <v>100</v>
      </c>
      <c r="E1402" s="67">
        <v>3.34</v>
      </c>
      <c r="F1402" s="68">
        <v>2.38</v>
      </c>
      <c r="G1402" s="122"/>
      <c r="H1402" s="68">
        <f>F1402*G1402</f>
        <v>0</v>
      </c>
    </row>
    <row r="1403" spans="1:8" s="168" customFormat="1" ht="35.1" customHeight="1">
      <c r="A1403" s="56" t="s">
        <v>3377</v>
      </c>
      <c r="B1403" s="27" t="s">
        <v>3698</v>
      </c>
      <c r="C1403" s="44" t="s">
        <v>287</v>
      </c>
      <c r="D1403" s="42">
        <v>100</v>
      </c>
      <c r="E1403" s="67">
        <v>3.34</v>
      </c>
      <c r="F1403" s="68">
        <v>2.38</v>
      </c>
      <c r="G1403" s="122"/>
      <c r="H1403" s="68">
        <f>F1403*G1403</f>
        <v>0</v>
      </c>
    </row>
    <row r="1404" spans="1:8" s="168" customFormat="1" ht="35.1" customHeight="1">
      <c r="A1404" s="57" t="s">
        <v>757</v>
      </c>
      <c r="B1404" s="48" t="s">
        <v>758</v>
      </c>
      <c r="C1404" s="44" t="s">
        <v>296</v>
      </c>
      <c r="D1404" s="173">
        <v>250</v>
      </c>
      <c r="E1404" s="67">
        <v>2.11</v>
      </c>
      <c r="F1404" s="68">
        <v>1.5</v>
      </c>
      <c r="G1404" s="129"/>
      <c r="H1404" s="68">
        <f>F1404*G1404</f>
        <v>0</v>
      </c>
    </row>
    <row r="1405" spans="1:8" s="168" customFormat="1" ht="35.1" customHeight="1">
      <c r="A1405" s="57" t="s">
        <v>759</v>
      </c>
      <c r="B1405" s="48" t="s">
        <v>760</v>
      </c>
      <c r="C1405" s="44" t="s">
        <v>647</v>
      </c>
      <c r="D1405" s="171">
        <v>350</v>
      </c>
      <c r="E1405" s="67">
        <v>1.28</v>
      </c>
      <c r="F1405" s="68">
        <v>0.91</v>
      </c>
      <c r="G1405" s="129"/>
      <c r="H1405" s="68">
        <f>F1405*G1405</f>
        <v>0</v>
      </c>
    </row>
    <row r="1406" spans="1:8" s="168" customFormat="1" ht="35.1" customHeight="1">
      <c r="A1406" s="56" t="s">
        <v>3086</v>
      </c>
      <c r="B1406" s="27" t="s">
        <v>3087</v>
      </c>
      <c r="C1406" s="44" t="s">
        <v>284</v>
      </c>
      <c r="D1406" s="42">
        <v>100</v>
      </c>
      <c r="E1406" s="67">
        <v>2.79</v>
      </c>
      <c r="F1406" s="68">
        <v>1.99</v>
      </c>
      <c r="G1406" s="122"/>
      <c r="H1406" s="68">
        <f>F1406*G1406</f>
        <v>0</v>
      </c>
    </row>
    <row r="1407" spans="1:8" s="168" customFormat="1" ht="35.1" customHeight="1">
      <c r="A1407" s="52" t="s">
        <v>761</v>
      </c>
      <c r="B1407" s="27" t="s">
        <v>3699</v>
      </c>
      <c r="C1407" s="42" t="s">
        <v>403</v>
      </c>
      <c r="D1407" s="42">
        <v>100</v>
      </c>
      <c r="E1407" s="67">
        <v>3.76</v>
      </c>
      <c r="F1407" s="68">
        <v>2.68</v>
      </c>
      <c r="G1407" s="122"/>
      <c r="H1407" s="68">
        <f>F1407*G1407</f>
        <v>0</v>
      </c>
    </row>
    <row r="1408" spans="1:8" s="168" customFormat="1" ht="35.1" customHeight="1">
      <c r="A1408" s="53" t="s">
        <v>3989</v>
      </c>
      <c r="B1408" s="50" t="s">
        <v>3699</v>
      </c>
      <c r="C1408" s="44" t="s">
        <v>254</v>
      </c>
      <c r="D1408" s="42">
        <v>100</v>
      </c>
      <c r="E1408" s="67">
        <v>3.36</v>
      </c>
      <c r="F1408" s="68">
        <v>2.75</v>
      </c>
      <c r="G1408" s="122"/>
      <c r="H1408" s="68">
        <f>F1408*G1408</f>
        <v>0</v>
      </c>
    </row>
    <row r="1409" spans="1:8" s="168" customFormat="1" ht="35.1" customHeight="1">
      <c r="A1409" s="52" t="s">
        <v>762</v>
      </c>
      <c r="B1409" s="27" t="s">
        <v>3700</v>
      </c>
      <c r="C1409" s="44" t="s">
        <v>255</v>
      </c>
      <c r="D1409" s="42">
        <v>100</v>
      </c>
      <c r="E1409" s="67">
        <v>5.97</v>
      </c>
      <c r="F1409" s="68">
        <v>4.25</v>
      </c>
      <c r="G1409" s="122"/>
      <c r="H1409" s="68">
        <f>F1409*G1409</f>
        <v>0</v>
      </c>
    </row>
    <row r="1410" spans="1:8" s="168" customFormat="1" ht="35.1" customHeight="1">
      <c r="A1410" s="56" t="s">
        <v>764</v>
      </c>
      <c r="B1410" s="27" t="s">
        <v>3700</v>
      </c>
      <c r="C1410" s="170" t="s">
        <v>243</v>
      </c>
      <c r="D1410" s="170">
        <v>100</v>
      </c>
      <c r="E1410" s="67">
        <v>5.97</v>
      </c>
      <c r="F1410" s="68">
        <v>4.25</v>
      </c>
      <c r="G1410" s="70"/>
      <c r="H1410" s="68">
        <f>F1410*G1410</f>
        <v>0</v>
      </c>
    </row>
    <row r="1411" spans="1:8" s="168" customFormat="1" ht="35.1" customHeight="1">
      <c r="A1411" s="52" t="s">
        <v>763</v>
      </c>
      <c r="B1411" s="27" t="s">
        <v>3700</v>
      </c>
      <c r="C1411" s="44" t="s">
        <v>269</v>
      </c>
      <c r="D1411" s="42">
        <v>100</v>
      </c>
      <c r="E1411" s="67">
        <v>2.36</v>
      </c>
      <c r="F1411" s="68">
        <v>1.68</v>
      </c>
      <c r="G1411" s="122"/>
      <c r="H1411" s="68">
        <f>F1411*G1411</f>
        <v>0</v>
      </c>
    </row>
    <row r="1412" spans="1:8" s="168" customFormat="1" ht="35.1" customHeight="1">
      <c r="A1412" s="52" t="s">
        <v>2230</v>
      </c>
      <c r="B1412" s="27" t="s">
        <v>3701</v>
      </c>
      <c r="C1412" s="44" t="s">
        <v>1911</v>
      </c>
      <c r="D1412" s="42">
        <v>50</v>
      </c>
      <c r="E1412" s="67">
        <v>4.34</v>
      </c>
      <c r="F1412" s="68">
        <v>3.09</v>
      </c>
      <c r="G1412" s="122"/>
      <c r="H1412" s="68">
        <f>F1412*G1412</f>
        <v>0</v>
      </c>
    </row>
    <row r="1413" spans="1:8" s="168" customFormat="1" ht="35.1" customHeight="1">
      <c r="A1413" s="123" t="s">
        <v>2352</v>
      </c>
      <c r="B1413" s="27" t="s">
        <v>3701</v>
      </c>
      <c r="C1413" s="44" t="s">
        <v>220</v>
      </c>
      <c r="D1413" s="42"/>
      <c r="E1413" s="67">
        <v>5.41</v>
      </c>
      <c r="F1413" s="68">
        <v>3.85</v>
      </c>
      <c r="G1413" s="122"/>
      <c r="H1413" s="68">
        <f>F1413*G1413</f>
        <v>0</v>
      </c>
    </row>
    <row r="1414" spans="1:8" s="168" customFormat="1" ht="35.1" customHeight="1">
      <c r="A1414" s="52" t="s">
        <v>2231</v>
      </c>
      <c r="B1414" s="27" t="s">
        <v>3701</v>
      </c>
      <c r="C1414" s="44" t="s">
        <v>226</v>
      </c>
      <c r="D1414" s="42">
        <v>50</v>
      </c>
      <c r="E1414" s="67">
        <v>5.03</v>
      </c>
      <c r="F1414" s="68">
        <v>3.58</v>
      </c>
      <c r="G1414" s="122"/>
      <c r="H1414" s="68">
        <f>F1414*G1414</f>
        <v>0</v>
      </c>
    </row>
    <row r="1415" spans="1:8" s="168" customFormat="1" ht="35.1" customHeight="1">
      <c r="A1415" s="52" t="s">
        <v>2622</v>
      </c>
      <c r="B1415" s="27" t="s">
        <v>3701</v>
      </c>
      <c r="C1415" s="44" t="s">
        <v>2623</v>
      </c>
      <c r="D1415" s="42">
        <v>100</v>
      </c>
      <c r="E1415" s="67">
        <v>6.74</v>
      </c>
      <c r="F1415" s="68">
        <v>4.8</v>
      </c>
      <c r="G1415" s="122"/>
      <c r="H1415" s="68">
        <f>F1415*G1415</f>
        <v>0</v>
      </c>
    </row>
    <row r="1416" spans="1:8" s="168" customFormat="1" ht="35.1" customHeight="1">
      <c r="A1416" s="123" t="s">
        <v>1788</v>
      </c>
      <c r="B1416" s="27" t="s">
        <v>3702</v>
      </c>
      <c r="C1416" s="42" t="s">
        <v>1911</v>
      </c>
      <c r="D1416" s="42">
        <v>100</v>
      </c>
      <c r="E1416" s="67">
        <v>7.23</v>
      </c>
      <c r="F1416" s="68">
        <v>5.15</v>
      </c>
      <c r="G1416" s="70"/>
      <c r="H1416" s="68">
        <f>F1416*G1416</f>
        <v>0</v>
      </c>
    </row>
    <row r="1417" spans="1:8" s="168" customFormat="1" ht="35.1" customHeight="1">
      <c r="A1417" s="57" t="s">
        <v>2000</v>
      </c>
      <c r="B1417" s="47" t="s">
        <v>2232</v>
      </c>
      <c r="C1417" s="44" t="s">
        <v>1911</v>
      </c>
      <c r="D1417" s="169">
        <v>100</v>
      </c>
      <c r="E1417" s="67">
        <v>4.0599999999999996</v>
      </c>
      <c r="F1417" s="68">
        <v>2.89</v>
      </c>
      <c r="G1417" s="129"/>
      <c r="H1417" s="68">
        <f>F1417*G1417</f>
        <v>0</v>
      </c>
    </row>
    <row r="1418" spans="1:8" s="168" customFormat="1" ht="35.1" customHeight="1">
      <c r="A1418" s="57" t="s">
        <v>2001</v>
      </c>
      <c r="B1418" s="47" t="s">
        <v>2002</v>
      </c>
      <c r="C1418" s="44" t="s">
        <v>220</v>
      </c>
      <c r="D1418" s="169">
        <v>100</v>
      </c>
      <c r="E1418" s="67">
        <v>4.96</v>
      </c>
      <c r="F1418" s="68">
        <v>3.53</v>
      </c>
      <c r="G1418" s="129"/>
      <c r="H1418" s="68">
        <f>F1418*G1418</f>
        <v>0</v>
      </c>
    </row>
    <row r="1419" spans="1:8" s="168" customFormat="1" ht="35.1" customHeight="1">
      <c r="A1419" s="123" t="s">
        <v>2347</v>
      </c>
      <c r="B1419" s="27" t="s">
        <v>3703</v>
      </c>
      <c r="C1419" s="44" t="s">
        <v>1911</v>
      </c>
      <c r="D1419" s="42"/>
      <c r="E1419" s="67">
        <v>3.65</v>
      </c>
      <c r="F1419" s="68">
        <v>2.6</v>
      </c>
      <c r="G1419" s="122"/>
      <c r="H1419" s="68">
        <f>F1419*G1419</f>
        <v>0</v>
      </c>
    </row>
    <row r="1420" spans="1:8" s="168" customFormat="1" ht="35.1" customHeight="1">
      <c r="A1420" s="52" t="s">
        <v>1624</v>
      </c>
      <c r="B1420" s="27" t="s">
        <v>3703</v>
      </c>
      <c r="C1420" s="44" t="s">
        <v>246</v>
      </c>
      <c r="D1420" s="42">
        <v>100</v>
      </c>
      <c r="E1420" s="67">
        <v>3.96</v>
      </c>
      <c r="F1420" s="68">
        <v>2.82</v>
      </c>
      <c r="G1420" s="122"/>
      <c r="H1420" s="68">
        <f>F1420*G1420</f>
        <v>0</v>
      </c>
    </row>
    <row r="1421" spans="1:8" s="168" customFormat="1" ht="35.1" customHeight="1">
      <c r="A1421" s="56" t="s">
        <v>3378</v>
      </c>
      <c r="B1421" s="27" t="s">
        <v>3703</v>
      </c>
      <c r="C1421" s="44" t="s">
        <v>226</v>
      </c>
      <c r="D1421" s="42">
        <v>100</v>
      </c>
      <c r="E1421" s="67">
        <v>3.97</v>
      </c>
      <c r="F1421" s="68">
        <v>2.83</v>
      </c>
      <c r="G1421" s="122"/>
      <c r="H1421" s="68">
        <f>F1421*G1421</f>
        <v>0</v>
      </c>
    </row>
    <row r="1422" spans="1:8" s="168" customFormat="1" ht="35.1" customHeight="1">
      <c r="A1422" s="54" t="s">
        <v>766</v>
      </c>
      <c r="B1422" s="27" t="s">
        <v>3703</v>
      </c>
      <c r="C1422" s="170" t="s">
        <v>343</v>
      </c>
      <c r="D1422" s="170">
        <v>100</v>
      </c>
      <c r="E1422" s="67">
        <v>2.79</v>
      </c>
      <c r="F1422" s="68">
        <v>1.99</v>
      </c>
      <c r="G1422" s="70"/>
      <c r="H1422" s="68">
        <f>F1422*G1422</f>
        <v>0</v>
      </c>
    </row>
    <row r="1423" spans="1:8" s="168" customFormat="1" ht="35.1" customHeight="1">
      <c r="A1423" s="52" t="s">
        <v>1623</v>
      </c>
      <c r="B1423" s="27" t="s">
        <v>3703</v>
      </c>
      <c r="C1423" s="44" t="s">
        <v>252</v>
      </c>
      <c r="D1423" s="42">
        <v>100</v>
      </c>
      <c r="E1423" s="67">
        <v>3.51</v>
      </c>
      <c r="F1423" s="68">
        <v>2.5</v>
      </c>
      <c r="G1423" s="122"/>
      <c r="H1423" s="68">
        <f>F1423*G1423</f>
        <v>0</v>
      </c>
    </row>
    <row r="1424" spans="1:8" s="168" customFormat="1" ht="35.1" customHeight="1">
      <c r="A1424" s="52" t="s">
        <v>765</v>
      </c>
      <c r="B1424" s="27" t="s">
        <v>3703</v>
      </c>
      <c r="C1424" s="44" t="s">
        <v>217</v>
      </c>
      <c r="D1424" s="42">
        <v>100</v>
      </c>
      <c r="E1424" s="67">
        <v>4.04</v>
      </c>
      <c r="F1424" s="68">
        <v>2.88</v>
      </c>
      <c r="G1424" s="122"/>
      <c r="H1424" s="68">
        <f>F1424*G1424</f>
        <v>0</v>
      </c>
    </row>
    <row r="1425" spans="1:8" s="168" customFormat="1" ht="35.1" customHeight="1">
      <c r="A1425" s="52" t="s">
        <v>1622</v>
      </c>
      <c r="B1425" s="27" t="s">
        <v>3703</v>
      </c>
      <c r="C1425" s="44" t="s">
        <v>257</v>
      </c>
      <c r="D1425" s="42">
        <v>100</v>
      </c>
      <c r="E1425" s="67">
        <v>2.04</v>
      </c>
      <c r="F1425" s="68">
        <v>1.45</v>
      </c>
      <c r="G1425" s="122"/>
      <c r="H1425" s="68">
        <f>F1425*G1425</f>
        <v>0</v>
      </c>
    </row>
    <row r="1426" spans="1:8" s="168" customFormat="1" ht="35.1" customHeight="1">
      <c r="A1426" s="57" t="s">
        <v>767</v>
      </c>
      <c r="B1426" s="48" t="s">
        <v>768</v>
      </c>
      <c r="C1426" s="44" t="s">
        <v>257</v>
      </c>
      <c r="D1426" s="173">
        <v>100</v>
      </c>
      <c r="E1426" s="67">
        <v>9.6199999999999992</v>
      </c>
      <c r="F1426" s="68">
        <v>6.85</v>
      </c>
      <c r="G1426" s="129"/>
      <c r="H1426" s="68">
        <f>F1426*G1426</f>
        <v>0</v>
      </c>
    </row>
    <row r="1427" spans="1:8" s="168" customFormat="1" ht="35.1" customHeight="1">
      <c r="A1427" s="57" t="s">
        <v>769</v>
      </c>
      <c r="B1427" s="48" t="s">
        <v>770</v>
      </c>
      <c r="C1427" s="44" t="s">
        <v>310</v>
      </c>
      <c r="D1427" s="173">
        <v>100</v>
      </c>
      <c r="E1427" s="67">
        <v>4.7699999999999996</v>
      </c>
      <c r="F1427" s="68">
        <v>3.4</v>
      </c>
      <c r="G1427" s="129"/>
      <c r="H1427" s="68">
        <f>F1427*G1427</f>
        <v>0</v>
      </c>
    </row>
    <row r="1428" spans="1:8" s="168" customFormat="1" ht="35.1" customHeight="1">
      <c r="A1428" s="160" t="s">
        <v>2433</v>
      </c>
      <c r="B1428" s="27" t="s">
        <v>2434</v>
      </c>
      <c r="C1428" s="85" t="s">
        <v>2435</v>
      </c>
      <c r="D1428" s="85"/>
      <c r="E1428" s="67">
        <v>7.44</v>
      </c>
      <c r="F1428" s="68">
        <v>5.3</v>
      </c>
      <c r="G1428" s="129"/>
      <c r="H1428" s="68">
        <f>F1428*G1428</f>
        <v>0</v>
      </c>
    </row>
    <row r="1429" spans="1:8" s="168" customFormat="1" ht="35.1" customHeight="1">
      <c r="A1429" s="55" t="s">
        <v>2003</v>
      </c>
      <c r="B1429" s="47" t="s">
        <v>2004</v>
      </c>
      <c r="C1429" s="44" t="s">
        <v>226</v>
      </c>
      <c r="D1429" s="169">
        <v>6</v>
      </c>
      <c r="E1429" s="67">
        <v>40.86</v>
      </c>
      <c r="F1429" s="68">
        <v>29.1</v>
      </c>
      <c r="G1429" s="129"/>
      <c r="H1429" s="68">
        <f>F1429*G1429</f>
        <v>0</v>
      </c>
    </row>
    <row r="1430" spans="1:8" s="168" customFormat="1" ht="35.1" customHeight="1">
      <c r="A1430" s="56" t="s">
        <v>2661</v>
      </c>
      <c r="B1430" s="27" t="s">
        <v>2662</v>
      </c>
      <c r="C1430" s="44" t="s">
        <v>254</v>
      </c>
      <c r="D1430" s="42">
        <v>5</v>
      </c>
      <c r="E1430" s="67">
        <v>37.770000000000003</v>
      </c>
      <c r="F1430" s="68">
        <v>26.9</v>
      </c>
      <c r="G1430" s="122"/>
      <c r="H1430" s="68">
        <f>F1430*G1430</f>
        <v>0</v>
      </c>
    </row>
    <row r="1431" spans="1:8" s="168" customFormat="1" ht="35.1" customHeight="1">
      <c r="A1431" s="56" t="s">
        <v>2658</v>
      </c>
      <c r="B1431" s="27" t="s">
        <v>2659</v>
      </c>
      <c r="C1431" s="44" t="s">
        <v>247</v>
      </c>
      <c r="D1431" s="42">
        <v>5</v>
      </c>
      <c r="E1431" s="67">
        <v>37.770000000000003</v>
      </c>
      <c r="F1431" s="68">
        <v>26.9</v>
      </c>
      <c r="G1431" s="122"/>
      <c r="H1431" s="68">
        <f>F1431*G1431</f>
        <v>0</v>
      </c>
    </row>
    <row r="1432" spans="1:8" s="168" customFormat="1" ht="35.1" customHeight="1">
      <c r="A1432" s="154" t="s">
        <v>2005</v>
      </c>
      <c r="B1432" s="27" t="s">
        <v>3704</v>
      </c>
      <c r="C1432" s="44" t="s">
        <v>1911</v>
      </c>
      <c r="D1432" s="42">
        <v>20</v>
      </c>
      <c r="E1432" s="67">
        <v>16.54</v>
      </c>
      <c r="F1432" s="68">
        <v>11.78</v>
      </c>
      <c r="G1432" s="122"/>
      <c r="H1432" s="68">
        <f>F1432*G1432</f>
        <v>0</v>
      </c>
    </row>
    <row r="1433" spans="1:8" s="168" customFormat="1" ht="35.1" customHeight="1">
      <c r="A1433" s="56" t="s">
        <v>2470</v>
      </c>
      <c r="B1433" s="27" t="s">
        <v>3704</v>
      </c>
      <c r="C1433" s="44" t="s">
        <v>246</v>
      </c>
      <c r="D1433" s="42">
        <v>20</v>
      </c>
      <c r="E1433" s="67">
        <v>21.83</v>
      </c>
      <c r="F1433" s="68">
        <v>15.55</v>
      </c>
      <c r="G1433" s="122"/>
      <c r="H1433" s="68">
        <f>F1433*G1433</f>
        <v>0</v>
      </c>
    </row>
    <row r="1434" spans="1:8" s="168" customFormat="1" ht="35.1" customHeight="1">
      <c r="A1434" s="52" t="s">
        <v>2597</v>
      </c>
      <c r="B1434" s="27" t="s">
        <v>3704</v>
      </c>
      <c r="C1434" s="44" t="s">
        <v>259</v>
      </c>
      <c r="D1434" s="42">
        <v>20</v>
      </c>
      <c r="E1434" s="67">
        <v>14.32</v>
      </c>
      <c r="F1434" s="68">
        <v>10.199999999999999</v>
      </c>
      <c r="G1434" s="122"/>
      <c r="H1434" s="68">
        <f>F1434*G1434</f>
        <v>0</v>
      </c>
    </row>
    <row r="1435" spans="1:8" s="168" customFormat="1" ht="35.1" customHeight="1">
      <c r="A1435" s="56" t="s">
        <v>2374</v>
      </c>
      <c r="B1435" s="27" t="s">
        <v>3704</v>
      </c>
      <c r="C1435" s="44" t="s">
        <v>310</v>
      </c>
      <c r="D1435" s="42">
        <v>20</v>
      </c>
      <c r="E1435" s="67">
        <v>21.55</v>
      </c>
      <c r="F1435" s="68">
        <v>15.35</v>
      </c>
      <c r="G1435" s="122"/>
      <c r="H1435" s="68">
        <f>F1435*G1435</f>
        <v>0</v>
      </c>
    </row>
    <row r="1436" spans="1:8" s="168" customFormat="1" ht="35.1" customHeight="1">
      <c r="A1436" s="56" t="s">
        <v>2385</v>
      </c>
      <c r="B1436" s="27" t="s">
        <v>3704</v>
      </c>
      <c r="C1436" s="42" t="s">
        <v>257</v>
      </c>
      <c r="D1436" s="42">
        <v>20</v>
      </c>
      <c r="E1436" s="67">
        <v>25.97</v>
      </c>
      <c r="F1436" s="68">
        <v>18.5</v>
      </c>
      <c r="G1436" s="122"/>
      <c r="H1436" s="68">
        <f>F1436*G1436</f>
        <v>0</v>
      </c>
    </row>
    <row r="1437" spans="1:8" s="168" customFormat="1" ht="35.1" customHeight="1">
      <c r="A1437" s="123" t="s">
        <v>1792</v>
      </c>
      <c r="B1437" s="27" t="s">
        <v>3705</v>
      </c>
      <c r="C1437" s="44" t="s">
        <v>2176</v>
      </c>
      <c r="D1437" s="42">
        <v>20</v>
      </c>
      <c r="E1437" s="67">
        <v>17.97</v>
      </c>
      <c r="F1437" s="68">
        <v>12.8</v>
      </c>
      <c r="G1437" s="70"/>
      <c r="H1437" s="68">
        <f>F1437*G1437</f>
        <v>0</v>
      </c>
    </row>
    <row r="1438" spans="1:8" s="168" customFormat="1" ht="35.1" customHeight="1">
      <c r="A1438" s="56" t="s">
        <v>774</v>
      </c>
      <c r="B1438" s="27" t="s">
        <v>3705</v>
      </c>
      <c r="C1438" s="170" t="s">
        <v>224</v>
      </c>
      <c r="D1438" s="170">
        <v>20</v>
      </c>
      <c r="E1438" s="67">
        <v>17.38</v>
      </c>
      <c r="F1438" s="68">
        <v>12.38</v>
      </c>
      <c r="G1438" s="70"/>
      <c r="H1438" s="68">
        <f>F1438*G1438</f>
        <v>0</v>
      </c>
    </row>
    <row r="1439" spans="1:8" s="168" customFormat="1" ht="35.1" customHeight="1">
      <c r="A1439" s="56" t="s">
        <v>3088</v>
      </c>
      <c r="B1439" s="27" t="s">
        <v>3705</v>
      </c>
      <c r="C1439" s="44" t="s">
        <v>2207</v>
      </c>
      <c r="D1439" s="42">
        <v>20</v>
      </c>
      <c r="E1439" s="67">
        <v>12.99</v>
      </c>
      <c r="F1439" s="68">
        <v>9.25</v>
      </c>
      <c r="G1439" s="122"/>
      <c r="H1439" s="68">
        <f>F1439*G1439</f>
        <v>0</v>
      </c>
    </row>
    <row r="1440" spans="1:8" s="168" customFormat="1" ht="35.1" customHeight="1">
      <c r="A1440" s="52" t="s">
        <v>773</v>
      </c>
      <c r="B1440" s="27" t="s">
        <v>3705</v>
      </c>
      <c r="C1440" s="44" t="s">
        <v>252</v>
      </c>
      <c r="D1440" s="42">
        <v>20</v>
      </c>
      <c r="E1440" s="67">
        <v>16.82</v>
      </c>
      <c r="F1440" s="68">
        <v>11.98</v>
      </c>
      <c r="G1440" s="122"/>
      <c r="H1440" s="68">
        <f>F1440*G1440</f>
        <v>0</v>
      </c>
    </row>
    <row r="1441" spans="1:8" s="168" customFormat="1" ht="35.1" customHeight="1">
      <c r="A1441" s="56" t="s">
        <v>771</v>
      </c>
      <c r="B1441" s="27" t="s">
        <v>3705</v>
      </c>
      <c r="C1441" s="44" t="s">
        <v>539</v>
      </c>
      <c r="D1441" s="42">
        <v>20</v>
      </c>
      <c r="E1441" s="67">
        <v>14.03</v>
      </c>
      <c r="F1441" s="68">
        <v>9.99</v>
      </c>
      <c r="G1441" s="122"/>
      <c r="H1441" s="68">
        <f>F1441*G1441</f>
        <v>0</v>
      </c>
    </row>
    <row r="1442" spans="1:8" s="168" customFormat="1" ht="35.1" customHeight="1">
      <c r="A1442" s="56" t="s">
        <v>2440</v>
      </c>
      <c r="B1442" s="27" t="s">
        <v>3705</v>
      </c>
      <c r="C1442" s="44" t="s">
        <v>296</v>
      </c>
      <c r="D1442" s="42">
        <v>20</v>
      </c>
      <c r="E1442" s="67">
        <v>60.65</v>
      </c>
      <c r="F1442" s="68">
        <v>43.2</v>
      </c>
      <c r="G1442" s="122"/>
      <c r="H1442" s="68">
        <f>F1442*G1442</f>
        <v>0</v>
      </c>
    </row>
    <row r="1443" spans="1:8" s="168" customFormat="1" ht="35.1" customHeight="1">
      <c r="A1443" s="53" t="s">
        <v>2357</v>
      </c>
      <c r="B1443" s="50" t="s">
        <v>3705</v>
      </c>
      <c r="C1443" s="44" t="s">
        <v>300</v>
      </c>
      <c r="D1443" s="42">
        <v>20</v>
      </c>
      <c r="E1443" s="67">
        <v>52.7</v>
      </c>
      <c r="F1443" s="68">
        <v>43.2</v>
      </c>
      <c r="G1443" s="122"/>
      <c r="H1443" s="68">
        <f>F1443*G1443</f>
        <v>0</v>
      </c>
    </row>
    <row r="1444" spans="1:8" s="168" customFormat="1" ht="35.1" customHeight="1">
      <c r="A1444" s="146" t="s">
        <v>772</v>
      </c>
      <c r="B1444" s="27" t="s">
        <v>3705</v>
      </c>
      <c r="C1444" s="44" t="s">
        <v>276</v>
      </c>
      <c r="D1444" s="42">
        <v>20</v>
      </c>
      <c r="E1444" s="67">
        <v>29.47</v>
      </c>
      <c r="F1444" s="68">
        <v>20.99</v>
      </c>
      <c r="G1444" s="122"/>
      <c r="H1444" s="68">
        <f>F1444*G1444</f>
        <v>0</v>
      </c>
    </row>
    <row r="1445" spans="1:8" s="168" customFormat="1" ht="35.1" customHeight="1">
      <c r="A1445" s="121" t="s">
        <v>2363</v>
      </c>
      <c r="B1445" s="27" t="s">
        <v>3706</v>
      </c>
      <c r="C1445" s="44" t="s">
        <v>284</v>
      </c>
      <c r="D1445" s="42"/>
      <c r="E1445" s="67">
        <v>16.829999999999998</v>
      </c>
      <c r="F1445" s="68">
        <v>11.99</v>
      </c>
      <c r="G1445" s="122"/>
      <c r="H1445" s="68">
        <f>F1445*G1445</f>
        <v>0</v>
      </c>
    </row>
    <row r="1446" spans="1:8" s="168" customFormat="1" ht="35.1" customHeight="1">
      <c r="A1446" s="121" t="s">
        <v>1789</v>
      </c>
      <c r="B1446" s="27" t="s">
        <v>3706</v>
      </c>
      <c r="C1446" s="44" t="s">
        <v>222</v>
      </c>
      <c r="D1446" s="42">
        <v>20</v>
      </c>
      <c r="E1446" s="67">
        <v>16.829999999999998</v>
      </c>
      <c r="F1446" s="68">
        <v>11.99</v>
      </c>
      <c r="G1446" s="70"/>
      <c r="H1446" s="68">
        <f>F1446*G1446</f>
        <v>0</v>
      </c>
    </row>
    <row r="1447" spans="1:8" s="168" customFormat="1" ht="35.1" customHeight="1">
      <c r="A1447" s="121" t="s">
        <v>1790</v>
      </c>
      <c r="B1447" s="27" t="s">
        <v>3706</v>
      </c>
      <c r="C1447" s="42" t="s">
        <v>1700</v>
      </c>
      <c r="D1447" s="42">
        <v>20</v>
      </c>
      <c r="E1447" s="67">
        <v>17.2</v>
      </c>
      <c r="F1447" s="68">
        <v>12.25</v>
      </c>
      <c r="G1447" s="70"/>
      <c r="H1447" s="68">
        <f>F1447*G1447</f>
        <v>0</v>
      </c>
    </row>
    <row r="1448" spans="1:8" s="168" customFormat="1" ht="35.1" customHeight="1">
      <c r="A1448" s="146" t="s">
        <v>1791</v>
      </c>
      <c r="B1448" s="27" t="s">
        <v>3706</v>
      </c>
      <c r="C1448" s="44" t="s">
        <v>287</v>
      </c>
      <c r="D1448" s="42">
        <v>20</v>
      </c>
      <c r="E1448" s="67">
        <v>16.829999999999998</v>
      </c>
      <c r="F1448" s="68">
        <v>11.99</v>
      </c>
      <c r="G1448" s="122"/>
      <c r="H1448" s="68">
        <f>F1448*G1448</f>
        <v>0</v>
      </c>
    </row>
    <row r="1449" spans="1:8" s="168" customFormat="1" ht="35.1" customHeight="1">
      <c r="A1449" s="146" t="s">
        <v>2006</v>
      </c>
      <c r="B1449" s="27" t="s">
        <v>3089</v>
      </c>
      <c r="C1449" s="42" t="s">
        <v>403</v>
      </c>
      <c r="D1449" s="42">
        <v>50</v>
      </c>
      <c r="E1449" s="67">
        <v>5.41</v>
      </c>
      <c r="F1449" s="68">
        <v>3.85</v>
      </c>
      <c r="G1449" s="122"/>
      <c r="H1449" s="68">
        <f>F1449*G1449</f>
        <v>0</v>
      </c>
    </row>
    <row r="1450" spans="1:8" s="168" customFormat="1" ht="35.1" customHeight="1">
      <c r="A1450" s="146" t="s">
        <v>2233</v>
      </c>
      <c r="B1450" s="27" t="s">
        <v>3707</v>
      </c>
      <c r="C1450" s="44" t="s">
        <v>287</v>
      </c>
      <c r="D1450" s="42">
        <v>300</v>
      </c>
      <c r="E1450" s="67">
        <v>1.1399999999999999</v>
      </c>
      <c r="F1450" s="68">
        <v>0.81</v>
      </c>
      <c r="G1450" s="122"/>
      <c r="H1450" s="68">
        <f>F1450*G1450</f>
        <v>0</v>
      </c>
    </row>
    <row r="1451" spans="1:8" s="168" customFormat="1" ht="35.1" customHeight="1">
      <c r="A1451" s="121" t="s">
        <v>2495</v>
      </c>
      <c r="B1451" s="27" t="s">
        <v>3090</v>
      </c>
      <c r="C1451" s="44" t="s">
        <v>292</v>
      </c>
      <c r="D1451" s="42"/>
      <c r="E1451" s="67">
        <v>5.38</v>
      </c>
      <c r="F1451" s="68">
        <v>3.83</v>
      </c>
      <c r="G1451" s="122"/>
      <c r="H1451" s="68">
        <f>F1451*G1451</f>
        <v>0</v>
      </c>
    </row>
    <row r="1452" spans="1:8" s="168" customFormat="1" ht="35.1" customHeight="1">
      <c r="A1452" s="146" t="s">
        <v>1625</v>
      </c>
      <c r="B1452" s="27" t="s">
        <v>3708</v>
      </c>
      <c r="C1452" s="44" t="s">
        <v>218</v>
      </c>
      <c r="D1452" s="42">
        <v>200</v>
      </c>
      <c r="E1452" s="67">
        <v>1.24</v>
      </c>
      <c r="F1452" s="68">
        <v>0.88</v>
      </c>
      <c r="G1452" s="122"/>
      <c r="H1452" s="68">
        <f>F1452*G1452</f>
        <v>0</v>
      </c>
    </row>
    <row r="1453" spans="1:8" s="168" customFormat="1" ht="35.1" customHeight="1">
      <c r="A1453" s="148" t="s">
        <v>3381</v>
      </c>
      <c r="B1453" s="27" t="s">
        <v>3709</v>
      </c>
      <c r="C1453" s="44" t="s">
        <v>218</v>
      </c>
      <c r="D1453" s="42">
        <v>5</v>
      </c>
      <c r="E1453" s="67">
        <v>27.94</v>
      </c>
      <c r="F1453" s="68">
        <v>19.899999999999999</v>
      </c>
      <c r="G1453" s="122"/>
      <c r="H1453" s="68">
        <f>F1453*G1453</f>
        <v>0</v>
      </c>
    </row>
    <row r="1454" spans="1:8" s="168" customFormat="1" ht="35.1" customHeight="1">
      <c r="A1454" s="162" t="s">
        <v>3960</v>
      </c>
      <c r="B1454" s="50" t="s">
        <v>3709</v>
      </c>
      <c r="C1454" s="44" t="s">
        <v>285</v>
      </c>
      <c r="D1454" s="42">
        <v>6</v>
      </c>
      <c r="E1454" s="67">
        <v>23.17</v>
      </c>
      <c r="F1454" s="68">
        <v>18.989999999999998</v>
      </c>
      <c r="G1454" s="122"/>
      <c r="H1454" s="68">
        <f>F1454*G1454</f>
        <v>0</v>
      </c>
    </row>
    <row r="1455" spans="1:8" s="168" customFormat="1" ht="35.1" customHeight="1">
      <c r="A1455" s="148" t="s">
        <v>3091</v>
      </c>
      <c r="B1455" s="27" t="s">
        <v>3709</v>
      </c>
      <c r="C1455" s="44" t="s">
        <v>287</v>
      </c>
      <c r="D1455" s="42">
        <v>8</v>
      </c>
      <c r="E1455" s="67">
        <v>25.97</v>
      </c>
      <c r="F1455" s="68">
        <v>18.5</v>
      </c>
      <c r="G1455" s="122"/>
      <c r="H1455" s="68">
        <f>F1455*G1455</f>
        <v>0</v>
      </c>
    </row>
    <row r="1456" spans="1:8" s="168" customFormat="1" ht="35.1" customHeight="1">
      <c r="A1456" s="148" t="s">
        <v>3379</v>
      </c>
      <c r="B1456" s="27" t="s">
        <v>3710</v>
      </c>
      <c r="C1456" s="44" t="s">
        <v>284</v>
      </c>
      <c r="D1456" s="42">
        <v>10</v>
      </c>
      <c r="E1456" s="67">
        <v>14.6</v>
      </c>
      <c r="F1456" s="68">
        <v>10.4</v>
      </c>
      <c r="G1456" s="122"/>
      <c r="H1456" s="68">
        <f>F1456*G1456</f>
        <v>0</v>
      </c>
    </row>
    <row r="1457" spans="1:8" s="168" customFormat="1" ht="35.1" customHeight="1">
      <c r="A1457" s="148" t="s">
        <v>3276</v>
      </c>
      <c r="B1457" s="27" t="s">
        <v>3711</v>
      </c>
      <c r="C1457" s="44" t="s">
        <v>286</v>
      </c>
      <c r="D1457" s="42">
        <v>10</v>
      </c>
      <c r="E1457" s="67">
        <v>14.74</v>
      </c>
      <c r="F1457" s="68">
        <v>10.5</v>
      </c>
      <c r="G1457" s="122"/>
      <c r="H1457" s="68">
        <f>F1457*G1457</f>
        <v>0</v>
      </c>
    </row>
    <row r="1458" spans="1:8" s="168" customFormat="1" ht="35.1" customHeight="1">
      <c r="A1458" s="148" t="s">
        <v>3380</v>
      </c>
      <c r="B1458" s="27" t="s">
        <v>3711</v>
      </c>
      <c r="C1458" s="44" t="s">
        <v>292</v>
      </c>
      <c r="D1458" s="42">
        <v>8</v>
      </c>
      <c r="E1458" s="67">
        <v>14.46</v>
      </c>
      <c r="F1458" s="68">
        <v>10.3</v>
      </c>
      <c r="G1458" s="122"/>
      <c r="H1458" s="68">
        <f>F1458*G1458</f>
        <v>0</v>
      </c>
    </row>
    <row r="1459" spans="1:8" s="168" customFormat="1" ht="35.1" customHeight="1">
      <c r="A1459" s="146" t="s">
        <v>1626</v>
      </c>
      <c r="B1459" s="27" t="s">
        <v>3712</v>
      </c>
      <c r="C1459" s="44" t="s">
        <v>217</v>
      </c>
      <c r="D1459" s="42">
        <v>200</v>
      </c>
      <c r="E1459" s="67">
        <v>1.1200000000000001</v>
      </c>
      <c r="F1459" s="68">
        <v>0.8</v>
      </c>
      <c r="G1459" s="122"/>
      <c r="H1459" s="68">
        <f>F1459*G1459</f>
        <v>0</v>
      </c>
    </row>
    <row r="1460" spans="1:8" s="168" customFormat="1" ht="35.1" customHeight="1">
      <c r="A1460" s="121" t="s">
        <v>2488</v>
      </c>
      <c r="B1460" s="27" t="s">
        <v>3713</v>
      </c>
      <c r="C1460" s="44" t="s">
        <v>226</v>
      </c>
      <c r="D1460" s="42">
        <v>200</v>
      </c>
      <c r="E1460" s="67">
        <v>1.19</v>
      </c>
      <c r="F1460" s="68">
        <v>0.85</v>
      </c>
      <c r="G1460" s="122"/>
      <c r="H1460" s="68">
        <f>F1460*G1460</f>
        <v>0</v>
      </c>
    </row>
    <row r="1461" spans="1:8" s="168" customFormat="1" ht="35.1" customHeight="1">
      <c r="A1461" s="163" t="s">
        <v>775</v>
      </c>
      <c r="B1461" s="48" t="s">
        <v>776</v>
      </c>
      <c r="C1461" s="44" t="s">
        <v>300</v>
      </c>
      <c r="D1461" s="176">
        <v>100</v>
      </c>
      <c r="E1461" s="67">
        <v>1.85</v>
      </c>
      <c r="F1461" s="68">
        <v>1.32</v>
      </c>
      <c r="G1461" s="129"/>
      <c r="H1461" s="68">
        <f>F1461*G1461</f>
        <v>0</v>
      </c>
    </row>
    <row r="1462" spans="1:8" s="168" customFormat="1" ht="35.1" customHeight="1">
      <c r="A1462" s="144" t="s">
        <v>777</v>
      </c>
      <c r="B1462" s="48" t="s">
        <v>778</v>
      </c>
      <c r="C1462" s="44" t="s">
        <v>294</v>
      </c>
      <c r="D1462" s="175">
        <v>100</v>
      </c>
      <c r="E1462" s="67">
        <v>1.52</v>
      </c>
      <c r="F1462" s="68">
        <v>1.08</v>
      </c>
      <c r="G1462" s="129"/>
      <c r="H1462" s="68">
        <f>F1462*G1462</f>
        <v>0</v>
      </c>
    </row>
    <row r="1463" spans="1:8" s="168" customFormat="1" ht="35.1" customHeight="1">
      <c r="A1463" s="121" t="s">
        <v>2348</v>
      </c>
      <c r="B1463" s="27" t="s">
        <v>3714</v>
      </c>
      <c r="C1463" s="44" t="s">
        <v>1911</v>
      </c>
      <c r="D1463" s="42"/>
      <c r="E1463" s="67">
        <v>1.1399999999999999</v>
      </c>
      <c r="F1463" s="68">
        <v>0.81</v>
      </c>
      <c r="G1463" s="122"/>
      <c r="H1463" s="68">
        <f>F1463*G1463</f>
        <v>0</v>
      </c>
    </row>
    <row r="1464" spans="1:8" s="168" customFormat="1" ht="35.1" customHeight="1">
      <c r="A1464" s="146" t="s">
        <v>1627</v>
      </c>
      <c r="B1464" s="27" t="s">
        <v>3714</v>
      </c>
      <c r="C1464" s="44" t="s">
        <v>218</v>
      </c>
      <c r="D1464" s="42">
        <v>200</v>
      </c>
      <c r="E1464" s="67">
        <v>1.17</v>
      </c>
      <c r="F1464" s="68">
        <v>0.83</v>
      </c>
      <c r="G1464" s="122"/>
      <c r="H1464" s="68">
        <f>F1464*G1464</f>
        <v>0</v>
      </c>
    </row>
    <row r="1465" spans="1:8" s="168" customFormat="1" ht="35.1" customHeight="1">
      <c r="A1465" s="121" t="s">
        <v>2242</v>
      </c>
      <c r="B1465" s="27" t="s">
        <v>3714</v>
      </c>
      <c r="C1465" s="44" t="s">
        <v>294</v>
      </c>
      <c r="D1465" s="42">
        <v>200</v>
      </c>
      <c r="E1465" s="67">
        <v>1.56</v>
      </c>
      <c r="F1465" s="68">
        <v>1.1100000000000001</v>
      </c>
      <c r="G1465" s="122"/>
      <c r="H1465" s="68">
        <f>F1465*G1465</f>
        <v>0</v>
      </c>
    </row>
    <row r="1466" spans="1:8" s="168" customFormat="1" ht="35.1" customHeight="1">
      <c r="A1466" s="121" t="s">
        <v>2241</v>
      </c>
      <c r="B1466" s="27" t="s">
        <v>3715</v>
      </c>
      <c r="C1466" s="44" t="s">
        <v>730</v>
      </c>
      <c r="D1466" s="42">
        <v>200</v>
      </c>
      <c r="E1466" s="67">
        <v>1.17</v>
      </c>
      <c r="F1466" s="68">
        <v>0.83</v>
      </c>
      <c r="G1466" s="122"/>
      <c r="H1466" s="68">
        <f>F1466*G1466</f>
        <v>0</v>
      </c>
    </row>
    <row r="1467" spans="1:8" s="168" customFormat="1" ht="35.1" customHeight="1">
      <c r="A1467" s="163" t="s">
        <v>2008</v>
      </c>
      <c r="B1467" s="47" t="s">
        <v>2400</v>
      </c>
      <c r="C1467" s="44" t="s">
        <v>218</v>
      </c>
      <c r="D1467" s="169">
        <v>100</v>
      </c>
      <c r="E1467" s="67">
        <v>1.59</v>
      </c>
      <c r="F1467" s="68">
        <v>1.1299999999999999</v>
      </c>
      <c r="G1467" s="129"/>
      <c r="H1467" s="68">
        <f>F1467*G1467</f>
        <v>0</v>
      </c>
    </row>
    <row r="1468" spans="1:8" s="168" customFormat="1" ht="35.1" customHeight="1">
      <c r="A1468" s="57" t="s">
        <v>2007</v>
      </c>
      <c r="B1468" s="47" t="s">
        <v>2243</v>
      </c>
      <c r="C1468" s="44" t="s">
        <v>1911</v>
      </c>
      <c r="D1468" s="169">
        <v>100</v>
      </c>
      <c r="E1468" s="67">
        <v>1.56</v>
      </c>
      <c r="F1468" s="68">
        <v>1.1100000000000001</v>
      </c>
      <c r="G1468" s="129"/>
      <c r="H1468" s="68">
        <f>F1468*G1468</f>
        <v>0</v>
      </c>
    </row>
    <row r="1469" spans="1:8" s="168" customFormat="1" ht="35.1" customHeight="1">
      <c r="A1469" s="163" t="s">
        <v>779</v>
      </c>
      <c r="B1469" s="48" t="s">
        <v>780</v>
      </c>
      <c r="C1469" s="44" t="s">
        <v>300</v>
      </c>
      <c r="D1469" s="176">
        <v>100</v>
      </c>
      <c r="E1469" s="67">
        <v>1.56</v>
      </c>
      <c r="F1469" s="68">
        <v>1.1100000000000001</v>
      </c>
      <c r="G1469" s="129"/>
      <c r="H1469" s="68">
        <f>F1469*G1469</f>
        <v>0</v>
      </c>
    </row>
    <row r="1470" spans="1:8" s="168" customFormat="1" ht="35.1" customHeight="1">
      <c r="A1470" s="163" t="s">
        <v>781</v>
      </c>
      <c r="B1470" s="48" t="s">
        <v>782</v>
      </c>
      <c r="C1470" s="44" t="s">
        <v>310</v>
      </c>
      <c r="D1470" s="176">
        <v>100</v>
      </c>
      <c r="E1470" s="67">
        <v>1.56</v>
      </c>
      <c r="F1470" s="68">
        <v>1.1100000000000001</v>
      </c>
      <c r="G1470" s="129"/>
      <c r="H1470" s="68">
        <f>F1470*G1470</f>
        <v>0</v>
      </c>
    </row>
    <row r="1471" spans="1:8" s="168" customFormat="1" ht="35.1" customHeight="1">
      <c r="A1471" s="148" t="s">
        <v>3092</v>
      </c>
      <c r="B1471" s="27" t="s">
        <v>3716</v>
      </c>
      <c r="C1471" s="44" t="s">
        <v>1911</v>
      </c>
      <c r="D1471" s="42">
        <v>100</v>
      </c>
      <c r="E1471" s="67">
        <v>1.98</v>
      </c>
      <c r="F1471" s="68">
        <v>1.41</v>
      </c>
      <c r="G1471" s="122"/>
      <c r="H1471" s="68">
        <f>F1471*G1471</f>
        <v>0</v>
      </c>
    </row>
    <row r="1472" spans="1:8" s="168" customFormat="1" ht="35.1" customHeight="1">
      <c r="A1472" s="162" t="s">
        <v>3902</v>
      </c>
      <c r="B1472" s="50" t="s">
        <v>3716</v>
      </c>
      <c r="C1472" s="44" t="s">
        <v>284</v>
      </c>
      <c r="D1472" s="42">
        <v>200</v>
      </c>
      <c r="E1472" s="67">
        <v>1.45</v>
      </c>
      <c r="F1472" s="68">
        <v>1.19</v>
      </c>
      <c r="G1472" s="122"/>
      <c r="H1472" s="68">
        <f>F1472*G1472</f>
        <v>0</v>
      </c>
    </row>
    <row r="1473" spans="1:8" s="168" customFormat="1" ht="35.1" customHeight="1">
      <c r="A1473" s="148" t="s">
        <v>3093</v>
      </c>
      <c r="B1473" s="27" t="s">
        <v>3716</v>
      </c>
      <c r="C1473" s="44" t="s">
        <v>218</v>
      </c>
      <c r="D1473" s="42">
        <v>100</v>
      </c>
      <c r="E1473" s="67">
        <v>2.1800000000000002</v>
      </c>
      <c r="F1473" s="68">
        <v>1.55</v>
      </c>
      <c r="G1473" s="122"/>
      <c r="H1473" s="68">
        <f>F1473*G1473</f>
        <v>0</v>
      </c>
    </row>
    <row r="1474" spans="1:8" s="168" customFormat="1" ht="35.1" customHeight="1">
      <c r="A1474" s="162" t="s">
        <v>3941</v>
      </c>
      <c r="B1474" s="50" t="s">
        <v>3716</v>
      </c>
      <c r="C1474" s="44" t="s">
        <v>294</v>
      </c>
      <c r="D1474" s="42">
        <v>50</v>
      </c>
      <c r="E1474" s="67">
        <v>5.37</v>
      </c>
      <c r="F1474" s="68">
        <v>4.4000000000000004</v>
      </c>
      <c r="G1474" s="122"/>
      <c r="H1474" s="68">
        <f>F1474*G1474</f>
        <v>0</v>
      </c>
    </row>
    <row r="1475" spans="1:8" s="168" customFormat="1" ht="35.1" customHeight="1">
      <c r="A1475" s="146" t="s">
        <v>1628</v>
      </c>
      <c r="B1475" s="27" t="s">
        <v>3716</v>
      </c>
      <c r="C1475" s="44" t="s">
        <v>2949</v>
      </c>
      <c r="D1475" s="42">
        <v>50</v>
      </c>
      <c r="E1475" s="67">
        <v>6.81</v>
      </c>
      <c r="F1475" s="68">
        <v>4.8499999999999996</v>
      </c>
      <c r="G1475" s="122"/>
      <c r="H1475" s="68">
        <f>F1475*G1475</f>
        <v>0</v>
      </c>
    </row>
    <row r="1476" spans="1:8" s="168" customFormat="1" ht="35.1" customHeight="1">
      <c r="A1476" s="53" t="s">
        <v>3946</v>
      </c>
      <c r="B1476" s="50" t="s">
        <v>3716</v>
      </c>
      <c r="C1476" s="44" t="s">
        <v>226</v>
      </c>
      <c r="D1476" s="42">
        <v>100</v>
      </c>
      <c r="E1476" s="67">
        <v>2.14</v>
      </c>
      <c r="F1476" s="68">
        <v>1.75</v>
      </c>
      <c r="G1476" s="122"/>
      <c r="H1476" s="68">
        <f>F1476*G1476</f>
        <v>0</v>
      </c>
    </row>
    <row r="1477" spans="1:8" s="168" customFormat="1" ht="35.1" customHeight="1">
      <c r="A1477" s="162" t="s">
        <v>2244</v>
      </c>
      <c r="B1477" s="50" t="s">
        <v>3716</v>
      </c>
      <c r="C1477" s="44" t="s">
        <v>296</v>
      </c>
      <c r="D1477" s="42">
        <v>100</v>
      </c>
      <c r="E1477" s="67">
        <v>2.4300000000000002</v>
      </c>
      <c r="F1477" s="68">
        <v>1.99</v>
      </c>
      <c r="G1477" s="122"/>
      <c r="H1477" s="68">
        <f>F1477*G1477</f>
        <v>0</v>
      </c>
    </row>
    <row r="1478" spans="1:8" s="168" customFormat="1" ht="35.1" customHeight="1">
      <c r="A1478" s="127" t="s">
        <v>3094</v>
      </c>
      <c r="B1478" s="27" t="s">
        <v>3716</v>
      </c>
      <c r="C1478" s="44" t="s">
        <v>2582</v>
      </c>
      <c r="D1478" s="42">
        <v>100</v>
      </c>
      <c r="E1478" s="67">
        <v>2.08</v>
      </c>
      <c r="F1478" s="68">
        <v>1.48</v>
      </c>
      <c r="G1478" s="122"/>
      <c r="H1478" s="68">
        <f>F1478*G1478</f>
        <v>0</v>
      </c>
    </row>
    <row r="1479" spans="1:8" s="168" customFormat="1" ht="35.1" customHeight="1">
      <c r="A1479" s="146" t="s">
        <v>783</v>
      </c>
      <c r="B1479" s="27" t="s">
        <v>3716</v>
      </c>
      <c r="C1479" s="44" t="s">
        <v>300</v>
      </c>
      <c r="D1479" s="42">
        <v>100</v>
      </c>
      <c r="E1479" s="67">
        <v>4.2</v>
      </c>
      <c r="F1479" s="68">
        <v>2.99</v>
      </c>
      <c r="G1479" s="122"/>
      <c r="H1479" s="68">
        <f>F1479*G1479</f>
        <v>0</v>
      </c>
    </row>
    <row r="1480" spans="1:8" s="168" customFormat="1" ht="35.1" customHeight="1">
      <c r="A1480" s="127" t="s">
        <v>784</v>
      </c>
      <c r="B1480" s="27" t="s">
        <v>3716</v>
      </c>
      <c r="C1480" s="170" t="s">
        <v>263</v>
      </c>
      <c r="D1480" s="170">
        <v>100</v>
      </c>
      <c r="E1480" s="67">
        <v>4</v>
      </c>
      <c r="F1480" s="68">
        <v>2.85</v>
      </c>
      <c r="G1480" s="70"/>
      <c r="H1480" s="68">
        <f>F1480*G1480</f>
        <v>0</v>
      </c>
    </row>
    <row r="1481" spans="1:8" s="168" customFormat="1" ht="35.1" customHeight="1">
      <c r="A1481" s="150" t="s">
        <v>785</v>
      </c>
      <c r="B1481" s="27" t="s">
        <v>3716</v>
      </c>
      <c r="C1481" s="44" t="s">
        <v>217</v>
      </c>
      <c r="D1481" s="172">
        <v>100</v>
      </c>
      <c r="E1481" s="67">
        <v>1.8</v>
      </c>
      <c r="F1481" s="68">
        <v>1.28</v>
      </c>
      <c r="G1481" s="129"/>
      <c r="H1481" s="68">
        <f>F1481*G1481</f>
        <v>0</v>
      </c>
    </row>
    <row r="1482" spans="1:8" s="168" customFormat="1" ht="35.1" customHeight="1">
      <c r="A1482" s="146" t="s">
        <v>787</v>
      </c>
      <c r="B1482" s="27" t="s">
        <v>3716</v>
      </c>
      <c r="C1482" s="44" t="s">
        <v>257</v>
      </c>
      <c r="D1482" s="42">
        <v>50</v>
      </c>
      <c r="E1482" s="67">
        <v>7.01</v>
      </c>
      <c r="F1482" s="68">
        <v>4.99</v>
      </c>
      <c r="G1482" s="122"/>
      <c r="H1482" s="68">
        <f>F1482*G1482</f>
        <v>0</v>
      </c>
    </row>
    <row r="1483" spans="1:8" s="168" customFormat="1" ht="35.1" customHeight="1">
      <c r="A1483" s="146" t="s">
        <v>786</v>
      </c>
      <c r="B1483" s="27" t="s">
        <v>3716</v>
      </c>
      <c r="C1483" s="44" t="s">
        <v>230</v>
      </c>
      <c r="D1483" s="42">
        <v>50</v>
      </c>
      <c r="E1483" s="67">
        <v>1.76</v>
      </c>
      <c r="F1483" s="68">
        <v>1.25</v>
      </c>
      <c r="G1483" s="122"/>
      <c r="H1483" s="68">
        <f>F1483*G1483</f>
        <v>0</v>
      </c>
    </row>
    <row r="1484" spans="1:8" s="168" customFormat="1" ht="35.1" customHeight="1">
      <c r="A1484" s="148" t="s">
        <v>3097</v>
      </c>
      <c r="B1484" s="27" t="s">
        <v>3717</v>
      </c>
      <c r="C1484" s="44" t="s">
        <v>2586</v>
      </c>
      <c r="D1484" s="42">
        <v>50</v>
      </c>
      <c r="E1484" s="67">
        <v>3.62</v>
      </c>
      <c r="F1484" s="68">
        <v>2.58</v>
      </c>
      <c r="G1484" s="122"/>
      <c r="H1484" s="68">
        <f>F1484*G1484</f>
        <v>0</v>
      </c>
    </row>
    <row r="1485" spans="1:8" s="168" customFormat="1" ht="35.1" customHeight="1">
      <c r="A1485" s="146" t="s">
        <v>1629</v>
      </c>
      <c r="B1485" s="27" t="s">
        <v>3717</v>
      </c>
      <c r="C1485" s="44" t="s">
        <v>730</v>
      </c>
      <c r="D1485" s="42">
        <v>50</v>
      </c>
      <c r="E1485" s="67">
        <v>5.46</v>
      </c>
      <c r="F1485" s="68">
        <v>3.89</v>
      </c>
      <c r="G1485" s="122"/>
      <c r="H1485" s="68">
        <f>F1485*G1485</f>
        <v>0</v>
      </c>
    </row>
    <row r="1486" spans="1:8" s="168" customFormat="1" ht="35.1" customHeight="1">
      <c r="A1486" s="148" t="s">
        <v>3101</v>
      </c>
      <c r="B1486" s="27" t="s">
        <v>3717</v>
      </c>
      <c r="C1486" s="44" t="s">
        <v>284</v>
      </c>
      <c r="D1486" s="42">
        <v>50</v>
      </c>
      <c r="E1486" s="67">
        <v>3.72</v>
      </c>
      <c r="F1486" s="68">
        <v>2.65</v>
      </c>
      <c r="G1486" s="122"/>
      <c r="H1486" s="68">
        <f>F1486*G1486</f>
        <v>0</v>
      </c>
    </row>
    <row r="1487" spans="1:8" s="168" customFormat="1" ht="35.1" customHeight="1">
      <c r="A1487" s="148" t="s">
        <v>3098</v>
      </c>
      <c r="B1487" s="27" t="s">
        <v>3717</v>
      </c>
      <c r="C1487" s="44" t="s">
        <v>222</v>
      </c>
      <c r="D1487" s="42">
        <v>50</v>
      </c>
      <c r="E1487" s="67">
        <v>3.62</v>
      </c>
      <c r="F1487" s="68">
        <v>2.58</v>
      </c>
      <c r="G1487" s="122"/>
      <c r="H1487" s="68">
        <f>F1487*G1487</f>
        <v>0</v>
      </c>
    </row>
    <row r="1488" spans="1:8" s="168" customFormat="1" ht="35.1" customHeight="1">
      <c r="A1488" s="148" t="s">
        <v>3099</v>
      </c>
      <c r="B1488" s="27" t="s">
        <v>3717</v>
      </c>
      <c r="C1488" s="44" t="s">
        <v>488</v>
      </c>
      <c r="D1488" s="42">
        <v>50</v>
      </c>
      <c r="E1488" s="67">
        <v>4.04</v>
      </c>
      <c r="F1488" s="68">
        <v>2.88</v>
      </c>
      <c r="G1488" s="122"/>
      <c r="H1488" s="68">
        <f>F1488*G1488</f>
        <v>0</v>
      </c>
    </row>
    <row r="1489" spans="1:8" s="168" customFormat="1" ht="35.1" customHeight="1">
      <c r="A1489" s="121" t="s">
        <v>2474</v>
      </c>
      <c r="B1489" s="27" t="s">
        <v>3717</v>
      </c>
      <c r="C1489" s="44" t="s">
        <v>294</v>
      </c>
      <c r="D1489" s="42">
        <v>50</v>
      </c>
      <c r="E1489" s="67">
        <v>4.75</v>
      </c>
      <c r="F1489" s="68">
        <v>3.38</v>
      </c>
      <c r="G1489" s="122"/>
      <c r="H1489" s="68">
        <f>F1489*G1489</f>
        <v>0</v>
      </c>
    </row>
    <row r="1490" spans="1:8" s="168" customFormat="1" ht="35.1" customHeight="1">
      <c r="A1490" s="148" t="s">
        <v>3100</v>
      </c>
      <c r="B1490" s="27" t="s">
        <v>3717</v>
      </c>
      <c r="C1490" s="44" t="s">
        <v>285</v>
      </c>
      <c r="D1490" s="42">
        <v>50</v>
      </c>
      <c r="E1490" s="67">
        <v>3.62</v>
      </c>
      <c r="F1490" s="68">
        <v>2.58</v>
      </c>
      <c r="G1490" s="122"/>
      <c r="H1490" s="68">
        <f>F1490*G1490</f>
        <v>0</v>
      </c>
    </row>
    <row r="1491" spans="1:8" s="168" customFormat="1" ht="35.1" customHeight="1">
      <c r="A1491" s="148" t="s">
        <v>3103</v>
      </c>
      <c r="B1491" s="27" t="s">
        <v>3717</v>
      </c>
      <c r="C1491" s="44" t="s">
        <v>2582</v>
      </c>
      <c r="D1491" s="42">
        <v>50</v>
      </c>
      <c r="E1491" s="67">
        <v>3.58</v>
      </c>
      <c r="F1491" s="68">
        <v>2.5499999999999998</v>
      </c>
      <c r="G1491" s="122"/>
      <c r="H1491" s="68">
        <f>F1491*G1491</f>
        <v>0</v>
      </c>
    </row>
    <row r="1492" spans="1:8" s="168" customFormat="1" ht="35.1" customHeight="1">
      <c r="A1492" s="148" t="s">
        <v>3104</v>
      </c>
      <c r="B1492" s="27" t="s">
        <v>3717</v>
      </c>
      <c r="C1492" s="44" t="s">
        <v>292</v>
      </c>
      <c r="D1492" s="42">
        <v>50</v>
      </c>
      <c r="E1492" s="67">
        <v>3.86</v>
      </c>
      <c r="F1492" s="68">
        <v>2.75</v>
      </c>
      <c r="G1492" s="122"/>
      <c r="H1492" s="68">
        <f>F1492*G1492</f>
        <v>0</v>
      </c>
    </row>
    <row r="1493" spans="1:8" s="168" customFormat="1" ht="35.1" customHeight="1">
      <c r="A1493" s="146" t="s">
        <v>788</v>
      </c>
      <c r="B1493" s="27" t="s">
        <v>3718</v>
      </c>
      <c r="C1493" s="44" t="s">
        <v>226</v>
      </c>
      <c r="D1493" s="42">
        <v>50</v>
      </c>
      <c r="E1493" s="67">
        <v>6.29</v>
      </c>
      <c r="F1493" s="68">
        <v>4.4800000000000004</v>
      </c>
      <c r="G1493" s="122"/>
      <c r="H1493" s="68">
        <f>F1493*G1493</f>
        <v>0</v>
      </c>
    </row>
    <row r="1494" spans="1:8" s="168" customFormat="1" ht="35.1" customHeight="1">
      <c r="A1494" s="148" t="s">
        <v>3105</v>
      </c>
      <c r="B1494" s="27" t="s">
        <v>3719</v>
      </c>
      <c r="C1494" s="44" t="s">
        <v>292</v>
      </c>
      <c r="D1494" s="42">
        <v>50</v>
      </c>
      <c r="E1494" s="67">
        <v>3.58</v>
      </c>
      <c r="F1494" s="68">
        <v>2.5499999999999998</v>
      </c>
      <c r="G1494" s="122"/>
      <c r="H1494" s="68">
        <f>F1494*G1494</f>
        <v>0</v>
      </c>
    </row>
    <row r="1495" spans="1:8" s="168" customFormat="1" ht="35.1" customHeight="1">
      <c r="A1495" s="162" t="s">
        <v>3102</v>
      </c>
      <c r="B1495" s="50" t="s">
        <v>3719</v>
      </c>
      <c r="C1495" s="44" t="s">
        <v>287</v>
      </c>
      <c r="D1495" s="42">
        <v>50</v>
      </c>
      <c r="E1495" s="67">
        <v>2.98</v>
      </c>
      <c r="F1495" s="68">
        <v>2.44</v>
      </c>
      <c r="G1495" s="122"/>
      <c r="H1495" s="68">
        <f>F1495*G1495</f>
        <v>0</v>
      </c>
    </row>
    <row r="1496" spans="1:8" s="168" customFormat="1" ht="35.1" customHeight="1">
      <c r="A1496" s="121" t="s">
        <v>2245</v>
      </c>
      <c r="B1496" s="27" t="s">
        <v>3720</v>
      </c>
      <c r="C1496" s="44" t="s">
        <v>1911</v>
      </c>
      <c r="D1496" s="42">
        <v>50</v>
      </c>
      <c r="E1496" s="67">
        <v>3.4</v>
      </c>
      <c r="F1496" s="68">
        <v>2.42</v>
      </c>
      <c r="G1496" s="122"/>
      <c r="H1496" s="68">
        <f>F1496*G1496</f>
        <v>0</v>
      </c>
    </row>
    <row r="1497" spans="1:8" s="168" customFormat="1" ht="35.1" customHeight="1">
      <c r="A1497" s="121" t="s">
        <v>2364</v>
      </c>
      <c r="B1497" s="27" t="s">
        <v>3720</v>
      </c>
      <c r="C1497" s="44" t="s">
        <v>284</v>
      </c>
      <c r="D1497" s="42"/>
      <c r="E1497" s="67">
        <v>3.64</v>
      </c>
      <c r="F1497" s="68">
        <v>2.59</v>
      </c>
      <c r="G1497" s="122"/>
      <c r="H1497" s="68">
        <f>F1497*G1497</f>
        <v>0</v>
      </c>
    </row>
    <row r="1498" spans="1:8" s="168" customFormat="1" ht="35.1" customHeight="1">
      <c r="A1498" s="121" t="s">
        <v>2432</v>
      </c>
      <c r="B1498" s="27" t="s">
        <v>3720</v>
      </c>
      <c r="C1498" s="44" t="s">
        <v>431</v>
      </c>
      <c r="D1498" s="42">
        <v>50</v>
      </c>
      <c r="E1498" s="67">
        <v>3.86</v>
      </c>
      <c r="F1498" s="68">
        <v>2.75</v>
      </c>
      <c r="G1498" s="122"/>
      <c r="H1498" s="68">
        <f>F1498*G1498</f>
        <v>0</v>
      </c>
    </row>
    <row r="1499" spans="1:8" s="168" customFormat="1" ht="35.1" customHeight="1">
      <c r="A1499" s="147" t="s">
        <v>789</v>
      </c>
      <c r="B1499" s="27" t="s">
        <v>3720</v>
      </c>
      <c r="C1499" s="170" t="s">
        <v>259</v>
      </c>
      <c r="D1499" s="170">
        <v>50</v>
      </c>
      <c r="E1499" s="67">
        <v>2.46</v>
      </c>
      <c r="F1499" s="68">
        <v>1.75</v>
      </c>
      <c r="G1499" s="70"/>
      <c r="H1499" s="68">
        <f>F1499*G1499</f>
        <v>0</v>
      </c>
    </row>
    <row r="1500" spans="1:8" s="168" customFormat="1" ht="35.1" customHeight="1">
      <c r="A1500" s="147" t="s">
        <v>791</v>
      </c>
      <c r="B1500" s="27" t="s">
        <v>3720</v>
      </c>
      <c r="C1500" s="170" t="s">
        <v>306</v>
      </c>
      <c r="D1500" s="170">
        <v>50</v>
      </c>
      <c r="E1500" s="67">
        <v>3.44</v>
      </c>
      <c r="F1500" s="68">
        <v>2.4500000000000002</v>
      </c>
      <c r="G1500" s="70"/>
      <c r="H1500" s="68">
        <f>F1500*G1500</f>
        <v>0</v>
      </c>
    </row>
    <row r="1501" spans="1:8" s="168" customFormat="1" ht="35.1" customHeight="1">
      <c r="A1501" s="146" t="s">
        <v>1630</v>
      </c>
      <c r="B1501" s="27" t="s">
        <v>3720</v>
      </c>
      <c r="C1501" s="44" t="s">
        <v>279</v>
      </c>
      <c r="D1501" s="42">
        <v>50</v>
      </c>
      <c r="E1501" s="67">
        <v>3.5</v>
      </c>
      <c r="F1501" s="68">
        <v>2.4900000000000002</v>
      </c>
      <c r="G1501" s="122"/>
      <c r="H1501" s="68">
        <f>F1501*G1501</f>
        <v>0</v>
      </c>
    </row>
    <row r="1502" spans="1:8" s="168" customFormat="1" ht="35.1" customHeight="1">
      <c r="A1502" s="147" t="s">
        <v>790</v>
      </c>
      <c r="B1502" s="27" t="s">
        <v>3720</v>
      </c>
      <c r="C1502" s="170" t="s">
        <v>257</v>
      </c>
      <c r="D1502" s="170">
        <v>50</v>
      </c>
      <c r="E1502" s="67">
        <v>4.66</v>
      </c>
      <c r="F1502" s="68">
        <v>3.32</v>
      </c>
      <c r="G1502" s="70"/>
      <c r="H1502" s="68">
        <f>F1502*G1502</f>
        <v>0</v>
      </c>
    </row>
    <row r="1503" spans="1:8" s="168" customFormat="1" ht="35.1" customHeight="1">
      <c r="A1503" s="147" t="s">
        <v>792</v>
      </c>
      <c r="B1503" s="27" t="s">
        <v>3720</v>
      </c>
      <c r="C1503" s="170" t="s">
        <v>298</v>
      </c>
      <c r="D1503" s="170">
        <v>50</v>
      </c>
      <c r="E1503" s="67">
        <v>2.89</v>
      </c>
      <c r="F1503" s="68">
        <v>2.06</v>
      </c>
      <c r="G1503" s="70"/>
      <c r="H1503" s="68">
        <f>F1503*G1503</f>
        <v>0</v>
      </c>
    </row>
    <row r="1504" spans="1:8" s="168" customFormat="1" ht="35.1" customHeight="1">
      <c r="A1504" s="146" t="s">
        <v>1793</v>
      </c>
      <c r="B1504" s="27" t="s">
        <v>3720</v>
      </c>
      <c r="C1504" s="44" t="s">
        <v>287</v>
      </c>
      <c r="D1504" s="42">
        <v>50</v>
      </c>
      <c r="E1504" s="67">
        <v>4</v>
      </c>
      <c r="F1504" s="68">
        <v>2.85</v>
      </c>
      <c r="G1504" s="122"/>
      <c r="H1504" s="68">
        <f>F1504*G1504</f>
        <v>0</v>
      </c>
    </row>
    <row r="1505" spans="1:8" s="168" customFormat="1" ht="35.1" customHeight="1">
      <c r="A1505" s="147" t="s">
        <v>793</v>
      </c>
      <c r="B1505" s="27" t="s">
        <v>3720</v>
      </c>
      <c r="C1505" s="170" t="s">
        <v>230</v>
      </c>
      <c r="D1505" s="170">
        <v>50</v>
      </c>
      <c r="E1505" s="67">
        <v>5.83</v>
      </c>
      <c r="F1505" s="68">
        <v>4.1500000000000004</v>
      </c>
      <c r="G1505" s="70"/>
      <c r="H1505" s="68">
        <f>F1505*G1505</f>
        <v>0</v>
      </c>
    </row>
    <row r="1506" spans="1:8" s="168" customFormat="1" ht="35.1" customHeight="1">
      <c r="A1506" s="148" t="s">
        <v>3095</v>
      </c>
      <c r="B1506" s="27" t="s">
        <v>3721</v>
      </c>
      <c r="C1506" s="44" t="s">
        <v>3096</v>
      </c>
      <c r="D1506" s="42">
        <v>50</v>
      </c>
      <c r="E1506" s="67">
        <v>4.04</v>
      </c>
      <c r="F1506" s="68">
        <v>1</v>
      </c>
      <c r="G1506" s="122"/>
      <c r="H1506" s="68">
        <f>F1506*G1506</f>
        <v>0</v>
      </c>
    </row>
    <row r="1507" spans="1:8" s="168" customFormat="1" ht="35.1" customHeight="1">
      <c r="A1507" s="163" t="s">
        <v>797</v>
      </c>
      <c r="B1507" s="48" t="s">
        <v>798</v>
      </c>
      <c r="C1507" s="44" t="s">
        <v>403</v>
      </c>
      <c r="D1507" s="171">
        <v>250</v>
      </c>
      <c r="E1507" s="67">
        <v>3.86</v>
      </c>
      <c r="F1507" s="68">
        <v>2.75</v>
      </c>
      <c r="G1507" s="129"/>
      <c r="H1507" s="68">
        <f>F1507*G1507</f>
        <v>0</v>
      </c>
    </row>
    <row r="1508" spans="1:8" s="168" customFormat="1" ht="35.1" customHeight="1">
      <c r="A1508" s="144" t="s">
        <v>799</v>
      </c>
      <c r="B1508" s="47" t="s">
        <v>800</v>
      </c>
      <c r="C1508" s="44" t="s">
        <v>735</v>
      </c>
      <c r="D1508" s="42">
        <v>250</v>
      </c>
      <c r="E1508" s="67">
        <v>2.34</v>
      </c>
      <c r="F1508" s="68">
        <v>1.67</v>
      </c>
      <c r="G1508" s="129"/>
      <c r="H1508" s="68">
        <f>F1508*G1508</f>
        <v>0</v>
      </c>
    </row>
    <row r="1509" spans="1:8" s="168" customFormat="1" ht="35.1" customHeight="1">
      <c r="A1509" s="144" t="s">
        <v>801</v>
      </c>
      <c r="B1509" s="48" t="s">
        <v>802</v>
      </c>
      <c r="C1509" s="44" t="s">
        <v>277</v>
      </c>
      <c r="D1509" s="42">
        <v>250</v>
      </c>
      <c r="E1509" s="67">
        <v>2.34</v>
      </c>
      <c r="F1509" s="68">
        <v>1.67</v>
      </c>
      <c r="G1509" s="129"/>
      <c r="H1509" s="68">
        <f>F1509*G1509</f>
        <v>0</v>
      </c>
    </row>
    <row r="1510" spans="1:8" s="168" customFormat="1" ht="35.1" customHeight="1">
      <c r="A1510" s="144" t="s">
        <v>803</v>
      </c>
      <c r="B1510" s="48" t="s">
        <v>804</v>
      </c>
      <c r="C1510" s="44" t="s">
        <v>409</v>
      </c>
      <c r="D1510" s="42">
        <v>250</v>
      </c>
      <c r="E1510" s="67">
        <v>2.58</v>
      </c>
      <c r="F1510" s="68">
        <v>1.84</v>
      </c>
      <c r="G1510" s="129"/>
      <c r="H1510" s="68">
        <f>F1510*G1510</f>
        <v>0</v>
      </c>
    </row>
    <row r="1511" spans="1:8" s="168" customFormat="1" ht="35.1" customHeight="1">
      <c r="A1511" s="150" t="s">
        <v>796</v>
      </c>
      <c r="B1511" s="27" t="s">
        <v>3722</v>
      </c>
      <c r="C1511" s="44" t="s">
        <v>246</v>
      </c>
      <c r="D1511" s="172">
        <v>250</v>
      </c>
      <c r="E1511" s="67">
        <v>2.19</v>
      </c>
      <c r="F1511" s="68">
        <v>1.56</v>
      </c>
      <c r="G1511" s="129"/>
      <c r="H1511" s="68">
        <f>F1511*G1511</f>
        <v>0</v>
      </c>
    </row>
    <row r="1512" spans="1:8" s="168" customFormat="1" ht="35.1" customHeight="1">
      <c r="A1512" s="146" t="s">
        <v>805</v>
      </c>
      <c r="B1512" s="27" t="s">
        <v>3722</v>
      </c>
      <c r="C1512" s="44" t="s">
        <v>252</v>
      </c>
      <c r="D1512" s="42">
        <v>250</v>
      </c>
      <c r="E1512" s="67">
        <v>2.27</v>
      </c>
      <c r="F1512" s="68">
        <v>1.62</v>
      </c>
      <c r="G1512" s="122"/>
      <c r="H1512" s="68">
        <f>F1512*G1512</f>
        <v>0</v>
      </c>
    </row>
    <row r="1513" spans="1:8" s="168" customFormat="1" ht="35.1" customHeight="1">
      <c r="A1513" s="150" t="s">
        <v>794</v>
      </c>
      <c r="B1513" s="27" t="s">
        <v>3722</v>
      </c>
      <c r="C1513" s="42" t="s">
        <v>403</v>
      </c>
      <c r="D1513" s="172">
        <v>250</v>
      </c>
      <c r="E1513" s="67">
        <v>2.19</v>
      </c>
      <c r="F1513" s="68">
        <v>1.56</v>
      </c>
      <c r="G1513" s="129"/>
      <c r="H1513" s="68">
        <f>F1513*G1513</f>
        <v>0</v>
      </c>
    </row>
    <row r="1514" spans="1:8" s="168" customFormat="1" ht="35.1" customHeight="1">
      <c r="A1514" s="150" t="s">
        <v>795</v>
      </c>
      <c r="B1514" s="27" t="s">
        <v>3722</v>
      </c>
      <c r="C1514" s="44" t="s">
        <v>409</v>
      </c>
      <c r="D1514" s="172">
        <v>250</v>
      </c>
      <c r="E1514" s="67">
        <v>2.19</v>
      </c>
      <c r="F1514" s="68">
        <v>1.56</v>
      </c>
      <c r="G1514" s="129"/>
      <c r="H1514" s="68">
        <f>F1514*G1514</f>
        <v>0</v>
      </c>
    </row>
    <row r="1515" spans="1:8" s="168" customFormat="1" ht="35.1" customHeight="1">
      <c r="A1515" s="121" t="s">
        <v>1794</v>
      </c>
      <c r="B1515" s="27" t="s">
        <v>3722</v>
      </c>
      <c r="C1515" s="170" t="s">
        <v>276</v>
      </c>
      <c r="D1515" s="42">
        <v>200</v>
      </c>
      <c r="E1515" s="67">
        <v>2.27</v>
      </c>
      <c r="F1515" s="68">
        <v>1.62</v>
      </c>
      <c r="G1515" s="70"/>
      <c r="H1515" s="68">
        <f>F1515*G1515</f>
        <v>0</v>
      </c>
    </row>
    <row r="1516" spans="1:8" s="168" customFormat="1" ht="35.1" customHeight="1">
      <c r="A1516" s="146" t="s">
        <v>2663</v>
      </c>
      <c r="B1516" s="27" t="s">
        <v>2664</v>
      </c>
      <c r="C1516" s="44" t="s">
        <v>490</v>
      </c>
      <c r="D1516" s="42">
        <v>100</v>
      </c>
      <c r="E1516" s="67">
        <v>1.19</v>
      </c>
      <c r="F1516" s="68">
        <v>0.85</v>
      </c>
      <c r="G1516" s="122"/>
      <c r="H1516" s="68">
        <f>F1516*G1516</f>
        <v>0</v>
      </c>
    </row>
    <row r="1517" spans="1:8" s="168" customFormat="1" ht="35.1" customHeight="1">
      <c r="A1517" s="146" t="s">
        <v>807</v>
      </c>
      <c r="B1517" s="27" t="s">
        <v>3723</v>
      </c>
      <c r="C1517" s="44" t="s">
        <v>331</v>
      </c>
      <c r="D1517" s="42">
        <v>250</v>
      </c>
      <c r="E1517" s="67">
        <v>1.9</v>
      </c>
      <c r="F1517" s="68">
        <v>1.35</v>
      </c>
      <c r="G1517" s="122"/>
      <c r="H1517" s="68">
        <f>F1517*G1517</f>
        <v>0</v>
      </c>
    </row>
    <row r="1518" spans="1:8" s="168" customFormat="1" ht="35.1" customHeight="1">
      <c r="A1518" s="148" t="s">
        <v>806</v>
      </c>
      <c r="B1518" s="27" t="s">
        <v>3724</v>
      </c>
      <c r="C1518" s="170" t="s">
        <v>243</v>
      </c>
      <c r="D1518" s="170">
        <v>250</v>
      </c>
      <c r="E1518" s="67">
        <v>1.61</v>
      </c>
      <c r="F1518" s="68">
        <v>1.1499999999999999</v>
      </c>
      <c r="G1518" s="70"/>
      <c r="H1518" s="68">
        <f>F1518*G1518</f>
        <v>0</v>
      </c>
    </row>
    <row r="1519" spans="1:8" s="168" customFormat="1" ht="35.1" customHeight="1">
      <c r="A1519" s="146" t="s">
        <v>123</v>
      </c>
      <c r="B1519" s="27" t="s">
        <v>3106</v>
      </c>
      <c r="C1519" s="44" t="s">
        <v>490</v>
      </c>
      <c r="D1519" s="42"/>
      <c r="E1519" s="67">
        <v>9.81</v>
      </c>
      <c r="F1519" s="68">
        <v>6.99</v>
      </c>
      <c r="G1519" s="122"/>
      <c r="H1519" s="68">
        <f>F1519*G1519</f>
        <v>0</v>
      </c>
    </row>
    <row r="1520" spans="1:8" s="168" customFormat="1" ht="35.1" customHeight="1">
      <c r="A1520" s="146" t="s">
        <v>1597</v>
      </c>
      <c r="B1520" s="27" t="s">
        <v>3107</v>
      </c>
      <c r="C1520" s="44" t="s">
        <v>490</v>
      </c>
      <c r="D1520" s="42">
        <v>30</v>
      </c>
      <c r="E1520" s="67">
        <v>7.44</v>
      </c>
      <c r="F1520" s="68">
        <v>5.3</v>
      </c>
      <c r="G1520" s="122"/>
      <c r="H1520" s="68">
        <f>F1520*G1520</f>
        <v>0</v>
      </c>
    </row>
    <row r="1521" spans="1:8" s="168" customFormat="1" ht="35.1" customHeight="1">
      <c r="A1521" s="148" t="s">
        <v>3108</v>
      </c>
      <c r="B1521" s="27" t="s">
        <v>3725</v>
      </c>
      <c r="C1521" s="44" t="s">
        <v>222</v>
      </c>
      <c r="D1521" s="42">
        <v>100</v>
      </c>
      <c r="E1521" s="67">
        <v>1.98</v>
      </c>
      <c r="F1521" s="68">
        <v>1.41</v>
      </c>
      <c r="G1521" s="122"/>
      <c r="H1521" s="68">
        <f>F1521*G1521</f>
        <v>0</v>
      </c>
    </row>
    <row r="1522" spans="1:8" s="168" customFormat="1" ht="35.1" customHeight="1">
      <c r="A1522" s="163" t="s">
        <v>2009</v>
      </c>
      <c r="B1522" s="27" t="s">
        <v>2010</v>
      </c>
      <c r="C1522" s="44" t="s">
        <v>274</v>
      </c>
      <c r="D1522" s="169">
        <v>100</v>
      </c>
      <c r="E1522" s="67">
        <v>18.25</v>
      </c>
      <c r="F1522" s="68">
        <v>13</v>
      </c>
      <c r="G1522" s="129"/>
      <c r="H1522" s="68">
        <f>F1522*G1522</f>
        <v>0</v>
      </c>
    </row>
    <row r="1523" spans="1:8" s="168" customFormat="1" ht="35.1" customHeight="1">
      <c r="A1523" s="146" t="s">
        <v>1795</v>
      </c>
      <c r="B1523" s="27" t="s">
        <v>3726</v>
      </c>
      <c r="C1523" s="44" t="s">
        <v>1911</v>
      </c>
      <c r="D1523" s="42">
        <v>100</v>
      </c>
      <c r="E1523" s="67">
        <v>6.32</v>
      </c>
      <c r="F1523" s="68">
        <v>4.5</v>
      </c>
      <c r="G1523" s="122"/>
      <c r="H1523" s="68">
        <f>F1523*G1523</f>
        <v>0</v>
      </c>
    </row>
    <row r="1524" spans="1:8" s="168" customFormat="1" ht="35.1" customHeight="1">
      <c r="A1524" s="121" t="s">
        <v>2382</v>
      </c>
      <c r="B1524" s="27" t="s">
        <v>3726</v>
      </c>
      <c r="C1524" s="44" t="s">
        <v>259</v>
      </c>
      <c r="D1524" s="42"/>
      <c r="E1524" s="67">
        <v>6.04</v>
      </c>
      <c r="F1524" s="68">
        <v>4.3</v>
      </c>
      <c r="G1524" s="122"/>
      <c r="H1524" s="68">
        <f>F1524*G1524</f>
        <v>0</v>
      </c>
    </row>
    <row r="1525" spans="1:8" s="168" customFormat="1" ht="35.1" customHeight="1">
      <c r="A1525" s="163" t="s">
        <v>808</v>
      </c>
      <c r="B1525" s="48" t="s">
        <v>809</v>
      </c>
      <c r="C1525" s="44" t="s">
        <v>257</v>
      </c>
      <c r="D1525" s="176">
        <v>200</v>
      </c>
      <c r="E1525" s="67">
        <v>1.61</v>
      </c>
      <c r="F1525" s="68">
        <v>1.1499999999999999</v>
      </c>
      <c r="G1525" s="129"/>
      <c r="H1525" s="68">
        <f>F1525*G1525</f>
        <v>0</v>
      </c>
    </row>
    <row r="1526" spans="1:8" s="168" customFormat="1" ht="35.1" customHeight="1">
      <c r="A1526" s="147" t="s">
        <v>810</v>
      </c>
      <c r="B1526" s="27" t="s">
        <v>3727</v>
      </c>
      <c r="C1526" s="170" t="s">
        <v>300</v>
      </c>
      <c r="D1526" s="170">
        <v>100</v>
      </c>
      <c r="E1526" s="67">
        <v>2.79</v>
      </c>
      <c r="F1526" s="68">
        <v>1.99</v>
      </c>
      <c r="G1526" s="70"/>
      <c r="H1526" s="68">
        <f>F1526*G1526</f>
        <v>0</v>
      </c>
    </row>
    <row r="1527" spans="1:8" s="168" customFormat="1" ht="35.1" customHeight="1">
      <c r="A1527" s="147" t="s">
        <v>811</v>
      </c>
      <c r="B1527" s="27" t="s">
        <v>3728</v>
      </c>
      <c r="C1527" s="170" t="s">
        <v>217</v>
      </c>
      <c r="D1527" s="170">
        <v>200</v>
      </c>
      <c r="E1527" s="67">
        <v>0.98</v>
      </c>
      <c r="F1527" s="68">
        <v>0.7</v>
      </c>
      <c r="G1527" s="70"/>
      <c r="H1527" s="68">
        <f>F1527*G1527</f>
        <v>0</v>
      </c>
    </row>
    <row r="1528" spans="1:8" s="168" customFormat="1" ht="35.1" customHeight="1">
      <c r="A1528" s="162" t="s">
        <v>2336</v>
      </c>
      <c r="B1528" s="50" t="s">
        <v>3888</v>
      </c>
      <c r="C1528" s="44" t="s">
        <v>1911</v>
      </c>
      <c r="D1528" s="42">
        <v>200</v>
      </c>
      <c r="E1528" s="67">
        <v>0.92</v>
      </c>
      <c r="F1528" s="68">
        <v>0.75</v>
      </c>
      <c r="G1528" s="122"/>
      <c r="H1528" s="68">
        <f>F1528*G1528</f>
        <v>0</v>
      </c>
    </row>
    <row r="1529" spans="1:8" s="168" customFormat="1" ht="35.1" customHeight="1">
      <c r="A1529" s="147" t="s">
        <v>814</v>
      </c>
      <c r="B1529" s="27" t="s">
        <v>3729</v>
      </c>
      <c r="C1529" s="170" t="s">
        <v>217</v>
      </c>
      <c r="D1529" s="170">
        <v>200</v>
      </c>
      <c r="E1529" s="67">
        <v>1.07</v>
      </c>
      <c r="F1529" s="68">
        <v>0.76</v>
      </c>
      <c r="G1529" s="70"/>
      <c r="H1529" s="68">
        <f>F1529*G1529</f>
        <v>0</v>
      </c>
    </row>
    <row r="1530" spans="1:8" s="168" customFormat="1" ht="35.1" customHeight="1">
      <c r="A1530" s="162" t="s">
        <v>3918</v>
      </c>
      <c r="B1530" s="50" t="s">
        <v>3919</v>
      </c>
      <c r="C1530" s="44" t="s">
        <v>218</v>
      </c>
      <c r="D1530" s="42">
        <v>200</v>
      </c>
      <c r="E1530" s="67">
        <v>1.17</v>
      </c>
      <c r="F1530" s="68">
        <v>0.96</v>
      </c>
      <c r="G1530" s="122"/>
      <c r="H1530" s="68">
        <f>F1530*G1530</f>
        <v>0</v>
      </c>
    </row>
    <row r="1531" spans="1:8" s="168" customFormat="1" ht="35.1" customHeight="1">
      <c r="A1531" s="147" t="s">
        <v>815</v>
      </c>
      <c r="B1531" s="27" t="s">
        <v>3109</v>
      </c>
      <c r="C1531" s="170" t="s">
        <v>1911</v>
      </c>
      <c r="D1531" s="170">
        <v>200</v>
      </c>
      <c r="E1531" s="67">
        <v>1.21</v>
      </c>
      <c r="F1531" s="68">
        <v>0.86</v>
      </c>
      <c r="G1531" s="70"/>
      <c r="H1531" s="68">
        <f>F1531*G1531</f>
        <v>0</v>
      </c>
    </row>
    <row r="1532" spans="1:8" s="168" customFormat="1" ht="35.1" customHeight="1">
      <c r="A1532" s="146" t="s">
        <v>1796</v>
      </c>
      <c r="B1532" s="27" t="s">
        <v>3730</v>
      </c>
      <c r="C1532" s="44" t="s">
        <v>310</v>
      </c>
      <c r="D1532" s="42">
        <v>200</v>
      </c>
      <c r="E1532" s="67">
        <v>1.36</v>
      </c>
      <c r="F1532" s="68">
        <v>0.97</v>
      </c>
      <c r="G1532" s="122"/>
      <c r="H1532" s="68">
        <f>F1532*G1532</f>
        <v>0</v>
      </c>
    </row>
    <row r="1533" spans="1:8" s="168" customFormat="1" ht="35.1" customHeight="1">
      <c r="A1533" s="162" t="s">
        <v>2375</v>
      </c>
      <c r="B1533" s="50" t="s">
        <v>3731</v>
      </c>
      <c r="C1533" s="44" t="s">
        <v>217</v>
      </c>
      <c r="D1533" s="42">
        <v>200</v>
      </c>
      <c r="E1533" s="67">
        <v>1.1599999999999999</v>
      </c>
      <c r="F1533" s="68">
        <v>0.95</v>
      </c>
      <c r="G1533" s="122"/>
      <c r="H1533" s="68">
        <f>F1533*G1533</f>
        <v>0</v>
      </c>
    </row>
    <row r="1534" spans="1:8" s="168" customFormat="1" ht="35.1" customHeight="1">
      <c r="A1534" s="163" t="s">
        <v>816</v>
      </c>
      <c r="B1534" s="48" t="s">
        <v>817</v>
      </c>
      <c r="C1534" s="85" t="s">
        <v>222</v>
      </c>
      <c r="D1534" s="173">
        <v>200</v>
      </c>
      <c r="E1534" s="67">
        <v>1.52</v>
      </c>
      <c r="F1534" s="68">
        <v>1.08</v>
      </c>
      <c r="G1534" s="129"/>
      <c r="H1534" s="68">
        <f>F1534*G1534</f>
        <v>0</v>
      </c>
    </row>
    <row r="1535" spans="1:8" s="168" customFormat="1" ht="35.1" customHeight="1">
      <c r="A1535" s="146" t="s">
        <v>813</v>
      </c>
      <c r="B1535" s="27" t="s">
        <v>3110</v>
      </c>
      <c r="C1535" s="44" t="s">
        <v>218</v>
      </c>
      <c r="D1535" s="42">
        <v>200</v>
      </c>
      <c r="E1535" s="67">
        <v>1.1399999999999999</v>
      </c>
      <c r="F1535" s="68">
        <v>0.81</v>
      </c>
      <c r="G1535" s="122"/>
      <c r="H1535" s="68">
        <f>F1535*G1535</f>
        <v>0</v>
      </c>
    </row>
    <row r="1536" spans="1:8" s="168" customFormat="1" ht="35.1" customHeight="1">
      <c r="A1536" s="148" t="s">
        <v>2401</v>
      </c>
      <c r="B1536" s="27" t="s">
        <v>3111</v>
      </c>
      <c r="C1536" s="44" t="s">
        <v>218</v>
      </c>
      <c r="D1536" s="42">
        <v>200</v>
      </c>
      <c r="E1536" s="67">
        <v>1.26</v>
      </c>
      <c r="F1536" s="68">
        <v>0.9</v>
      </c>
      <c r="G1536" s="122"/>
      <c r="H1536" s="68">
        <f>F1536*G1536</f>
        <v>0</v>
      </c>
    </row>
    <row r="1537" spans="1:8" s="168" customFormat="1" ht="35.1" customHeight="1">
      <c r="A1537" s="163" t="s">
        <v>818</v>
      </c>
      <c r="B1537" s="48" t="s">
        <v>819</v>
      </c>
      <c r="C1537" s="85" t="s">
        <v>222</v>
      </c>
      <c r="D1537" s="173">
        <v>100</v>
      </c>
      <c r="E1537" s="67">
        <v>1.71</v>
      </c>
      <c r="F1537" s="68">
        <v>1.22</v>
      </c>
      <c r="G1537" s="129"/>
      <c r="H1537" s="68">
        <f>F1537*G1537</f>
        <v>0</v>
      </c>
    </row>
    <row r="1538" spans="1:8" s="168" customFormat="1" ht="35.1" customHeight="1">
      <c r="A1538" s="146" t="s">
        <v>820</v>
      </c>
      <c r="B1538" s="27" t="s">
        <v>3112</v>
      </c>
      <c r="C1538" s="44" t="s">
        <v>539</v>
      </c>
      <c r="D1538" s="42">
        <v>250</v>
      </c>
      <c r="E1538" s="67">
        <v>2.67</v>
      </c>
      <c r="F1538" s="68">
        <v>1.9</v>
      </c>
      <c r="G1538" s="122"/>
      <c r="H1538" s="68">
        <f>F1538*G1538</f>
        <v>0</v>
      </c>
    </row>
    <row r="1539" spans="1:8" s="168" customFormat="1" ht="35.1" customHeight="1">
      <c r="A1539" s="147" t="s">
        <v>812</v>
      </c>
      <c r="B1539" s="27" t="s">
        <v>3113</v>
      </c>
      <c r="C1539" s="170" t="s">
        <v>296</v>
      </c>
      <c r="D1539" s="170">
        <v>100</v>
      </c>
      <c r="E1539" s="67">
        <v>3.16</v>
      </c>
      <c r="F1539" s="68">
        <v>2.25</v>
      </c>
      <c r="G1539" s="70"/>
      <c r="H1539" s="68">
        <f>F1539*G1539</f>
        <v>0</v>
      </c>
    </row>
    <row r="1540" spans="1:8" s="168" customFormat="1" ht="35.1" customHeight="1">
      <c r="A1540" s="146" t="s">
        <v>821</v>
      </c>
      <c r="B1540" s="27" t="s">
        <v>3114</v>
      </c>
      <c r="C1540" s="44" t="s">
        <v>279</v>
      </c>
      <c r="D1540" s="42">
        <v>250</v>
      </c>
      <c r="E1540" s="67">
        <v>3.78</v>
      </c>
      <c r="F1540" s="68">
        <v>2.69</v>
      </c>
      <c r="G1540" s="122"/>
      <c r="H1540" s="68">
        <f>F1540*G1540</f>
        <v>0</v>
      </c>
    </row>
    <row r="1541" spans="1:8" s="168" customFormat="1" ht="35.1" customHeight="1">
      <c r="A1541" s="121" t="s">
        <v>2349</v>
      </c>
      <c r="B1541" s="27" t="s">
        <v>3732</v>
      </c>
      <c r="C1541" s="44" t="s">
        <v>1911</v>
      </c>
      <c r="D1541" s="42">
        <v>100</v>
      </c>
      <c r="E1541" s="67">
        <v>3.48</v>
      </c>
      <c r="F1541" s="68">
        <v>2.48</v>
      </c>
      <c r="G1541" s="122"/>
      <c r="H1541" s="68">
        <f>F1541*G1541</f>
        <v>0</v>
      </c>
    </row>
    <row r="1542" spans="1:8" s="168" customFormat="1" ht="35.1" customHeight="1">
      <c r="A1542" s="148" t="s">
        <v>2353</v>
      </c>
      <c r="B1542" s="27" t="s">
        <v>3733</v>
      </c>
      <c r="C1542" s="44" t="s">
        <v>220</v>
      </c>
      <c r="D1542" s="42">
        <v>100</v>
      </c>
      <c r="E1542" s="67">
        <v>4.04</v>
      </c>
      <c r="F1542" s="68">
        <v>2.88</v>
      </c>
      <c r="G1542" s="122"/>
      <c r="H1542" s="68">
        <f>F1542*G1542</f>
        <v>0</v>
      </c>
    </row>
    <row r="1543" spans="1:8" s="168" customFormat="1" ht="35.1" customHeight="1">
      <c r="A1543" s="146" t="s">
        <v>2246</v>
      </c>
      <c r="B1543" s="27" t="s">
        <v>3734</v>
      </c>
      <c r="C1543" s="44" t="s">
        <v>294</v>
      </c>
      <c r="D1543" s="42">
        <v>100</v>
      </c>
      <c r="E1543" s="67">
        <v>2.7</v>
      </c>
      <c r="F1543" s="68">
        <v>1.92</v>
      </c>
      <c r="G1543" s="122"/>
      <c r="H1543" s="68">
        <f>F1543*G1543</f>
        <v>0</v>
      </c>
    </row>
    <row r="1544" spans="1:8" s="168" customFormat="1" ht="35.1" customHeight="1">
      <c r="A1544" s="146" t="s">
        <v>822</v>
      </c>
      <c r="B1544" s="27" t="s">
        <v>3734</v>
      </c>
      <c r="C1544" s="44" t="s">
        <v>226</v>
      </c>
      <c r="D1544" s="42">
        <v>100</v>
      </c>
      <c r="E1544" s="67">
        <v>3.51</v>
      </c>
      <c r="F1544" s="68">
        <v>2.5</v>
      </c>
      <c r="G1544" s="122"/>
      <c r="H1544" s="68">
        <f>F1544*G1544</f>
        <v>0</v>
      </c>
    </row>
    <row r="1545" spans="1:8" s="168" customFormat="1" ht="35.1" customHeight="1">
      <c r="A1545" s="163" t="s">
        <v>823</v>
      </c>
      <c r="B1545" s="48" t="s">
        <v>824</v>
      </c>
      <c r="C1545" s="44" t="s">
        <v>224</v>
      </c>
      <c r="D1545" s="171">
        <v>50</v>
      </c>
      <c r="E1545" s="67">
        <v>3.48</v>
      </c>
      <c r="F1545" s="68">
        <v>2.48</v>
      </c>
      <c r="G1545" s="129"/>
      <c r="H1545" s="68">
        <f>F1545*G1545</f>
        <v>0</v>
      </c>
    </row>
    <row r="1546" spans="1:8" s="168" customFormat="1" ht="35.1" customHeight="1">
      <c r="A1546" s="163" t="s">
        <v>825</v>
      </c>
      <c r="B1546" s="48" t="s">
        <v>826</v>
      </c>
      <c r="C1546" s="44" t="s">
        <v>296</v>
      </c>
      <c r="D1546" s="173">
        <v>100</v>
      </c>
      <c r="E1546" s="67">
        <v>4.8899999999999997</v>
      </c>
      <c r="F1546" s="68">
        <v>3.48</v>
      </c>
      <c r="G1546" s="129"/>
      <c r="H1546" s="68">
        <f>F1546*G1546</f>
        <v>0</v>
      </c>
    </row>
    <row r="1547" spans="1:8" s="168" customFormat="1" ht="35.1" customHeight="1">
      <c r="A1547" s="147" t="s">
        <v>830</v>
      </c>
      <c r="B1547" s="27" t="s">
        <v>3735</v>
      </c>
      <c r="C1547" s="170" t="s">
        <v>234</v>
      </c>
      <c r="D1547" s="170">
        <v>50</v>
      </c>
      <c r="E1547" s="67">
        <v>5.62</v>
      </c>
      <c r="F1547" s="68">
        <v>4</v>
      </c>
      <c r="G1547" s="70"/>
      <c r="H1547" s="68">
        <f>F1547*G1547</f>
        <v>0</v>
      </c>
    </row>
    <row r="1548" spans="1:8" s="168" customFormat="1" ht="35.1" customHeight="1">
      <c r="A1548" s="147" t="s">
        <v>828</v>
      </c>
      <c r="B1548" s="27" t="s">
        <v>3736</v>
      </c>
      <c r="C1548" s="170" t="s">
        <v>224</v>
      </c>
      <c r="D1548" s="170">
        <v>50</v>
      </c>
      <c r="E1548" s="67">
        <v>3.93</v>
      </c>
      <c r="F1548" s="68">
        <v>2.8</v>
      </c>
      <c r="G1548" s="70"/>
      <c r="H1548" s="68">
        <f>F1548*G1548</f>
        <v>0</v>
      </c>
    </row>
    <row r="1549" spans="1:8" s="168" customFormat="1" ht="35.1" customHeight="1">
      <c r="A1549" s="145" t="s">
        <v>829</v>
      </c>
      <c r="B1549" s="27" t="s">
        <v>3737</v>
      </c>
      <c r="C1549" s="170" t="s">
        <v>279</v>
      </c>
      <c r="D1549" s="44">
        <v>100</v>
      </c>
      <c r="E1549" s="67">
        <v>2.39</v>
      </c>
      <c r="F1549" s="68">
        <v>1.7</v>
      </c>
      <c r="G1549" s="123"/>
      <c r="H1549" s="68">
        <f>F1549*G1549</f>
        <v>0</v>
      </c>
    </row>
    <row r="1550" spans="1:8" s="168" customFormat="1" ht="35.1" customHeight="1">
      <c r="A1550" s="147" t="s">
        <v>831</v>
      </c>
      <c r="B1550" s="27" t="s">
        <v>3737</v>
      </c>
      <c r="C1550" s="170" t="s">
        <v>257</v>
      </c>
      <c r="D1550" s="170">
        <v>50</v>
      </c>
      <c r="E1550" s="67">
        <v>4.07</v>
      </c>
      <c r="F1550" s="68">
        <v>2.9</v>
      </c>
      <c r="G1550" s="70"/>
      <c r="H1550" s="68">
        <f>F1550*G1550</f>
        <v>0</v>
      </c>
    </row>
    <row r="1551" spans="1:8" s="168" customFormat="1" ht="35.1" customHeight="1">
      <c r="A1551" s="146" t="s">
        <v>2247</v>
      </c>
      <c r="B1551" s="27" t="s">
        <v>3738</v>
      </c>
      <c r="C1551" s="44" t="s">
        <v>296</v>
      </c>
      <c r="D1551" s="42">
        <v>100</v>
      </c>
      <c r="E1551" s="67">
        <v>6.54</v>
      </c>
      <c r="F1551" s="68">
        <v>4.66</v>
      </c>
      <c r="G1551" s="122"/>
      <c r="H1551" s="68">
        <f>F1551*G1551</f>
        <v>0</v>
      </c>
    </row>
    <row r="1552" spans="1:8" s="168" customFormat="1" ht="35.1" customHeight="1">
      <c r="A1552" s="147" t="s">
        <v>827</v>
      </c>
      <c r="B1552" s="27" t="s">
        <v>3739</v>
      </c>
      <c r="C1552" s="42" t="s">
        <v>403</v>
      </c>
      <c r="D1552" s="170">
        <v>100</v>
      </c>
      <c r="E1552" s="67">
        <v>2.5299999999999998</v>
      </c>
      <c r="F1552" s="68">
        <v>1.8</v>
      </c>
      <c r="G1552" s="70"/>
      <c r="H1552" s="68">
        <f>F1552*G1552</f>
        <v>0</v>
      </c>
    </row>
    <row r="1553" spans="1:8" s="168" customFormat="1" ht="35.1" customHeight="1">
      <c r="A1553" s="163" t="s">
        <v>2012</v>
      </c>
      <c r="B1553" s="47" t="s">
        <v>2402</v>
      </c>
      <c r="C1553" s="44" t="s">
        <v>218</v>
      </c>
      <c r="D1553" s="169">
        <v>100</v>
      </c>
      <c r="E1553" s="67">
        <v>7.01</v>
      </c>
      <c r="F1553" s="68">
        <v>4.99</v>
      </c>
      <c r="G1553" s="129"/>
      <c r="H1553" s="68">
        <f>F1553*G1553</f>
        <v>0</v>
      </c>
    </row>
    <row r="1554" spans="1:8" s="168" customFormat="1" ht="35.1" customHeight="1">
      <c r="A1554" s="144" t="s">
        <v>2011</v>
      </c>
      <c r="B1554" s="47" t="s">
        <v>2248</v>
      </c>
      <c r="C1554" s="44" t="s">
        <v>1911</v>
      </c>
      <c r="D1554" s="169">
        <v>100</v>
      </c>
      <c r="E1554" s="67">
        <v>6.53</v>
      </c>
      <c r="F1554" s="68">
        <v>4.6500000000000004</v>
      </c>
      <c r="G1554" s="129"/>
      <c r="H1554" s="68">
        <f>F1554*G1554</f>
        <v>0</v>
      </c>
    </row>
    <row r="1555" spans="1:8" s="168" customFormat="1" ht="35.1" customHeight="1">
      <c r="A1555" s="144" t="s">
        <v>832</v>
      </c>
      <c r="B1555" s="49" t="s">
        <v>833</v>
      </c>
      <c r="C1555" s="44" t="s">
        <v>220</v>
      </c>
      <c r="D1555" s="171">
        <v>100</v>
      </c>
      <c r="E1555" s="67">
        <v>7.37</v>
      </c>
      <c r="F1555" s="68">
        <v>5.25</v>
      </c>
      <c r="G1555" s="129"/>
      <c r="H1555" s="68">
        <f>F1555*G1555</f>
        <v>0</v>
      </c>
    </row>
    <row r="1556" spans="1:8" s="168" customFormat="1" ht="35.1" customHeight="1">
      <c r="A1556" s="144" t="s">
        <v>834</v>
      </c>
      <c r="B1556" s="49" t="s">
        <v>835</v>
      </c>
      <c r="C1556" s="44" t="s">
        <v>730</v>
      </c>
      <c r="D1556" s="171">
        <v>100</v>
      </c>
      <c r="E1556" s="67">
        <v>6.99</v>
      </c>
      <c r="F1556" s="68">
        <v>4.9800000000000004</v>
      </c>
      <c r="G1556" s="129"/>
      <c r="H1556" s="68">
        <f>F1556*G1556</f>
        <v>0</v>
      </c>
    </row>
    <row r="1557" spans="1:8" s="168" customFormat="1" ht="35.1" customHeight="1">
      <c r="A1557" s="163" t="s">
        <v>836</v>
      </c>
      <c r="B1557" s="48" t="s">
        <v>837</v>
      </c>
      <c r="C1557" s="44" t="s">
        <v>647</v>
      </c>
      <c r="D1557" s="180">
        <v>100</v>
      </c>
      <c r="E1557" s="67">
        <v>7.43</v>
      </c>
      <c r="F1557" s="68">
        <v>5.29</v>
      </c>
      <c r="G1557" s="129"/>
      <c r="H1557" s="68">
        <f>F1557*G1557</f>
        <v>0</v>
      </c>
    </row>
    <row r="1558" spans="1:8" s="168" customFormat="1" ht="35.1" customHeight="1">
      <c r="A1558" s="146" t="s">
        <v>1631</v>
      </c>
      <c r="B1558" s="27" t="s">
        <v>3740</v>
      </c>
      <c r="C1558" s="44" t="s">
        <v>730</v>
      </c>
      <c r="D1558" s="42">
        <v>20</v>
      </c>
      <c r="E1558" s="67">
        <v>15.3</v>
      </c>
      <c r="F1558" s="68">
        <v>10.9</v>
      </c>
      <c r="G1558" s="122"/>
      <c r="H1558" s="68">
        <f>F1558*G1558</f>
        <v>0</v>
      </c>
    </row>
    <row r="1559" spans="1:8" s="168" customFormat="1" ht="35.1" customHeight="1">
      <c r="A1559" s="146" t="s">
        <v>2588</v>
      </c>
      <c r="B1559" s="27" t="s">
        <v>3741</v>
      </c>
      <c r="C1559" s="44" t="s">
        <v>1911</v>
      </c>
      <c r="D1559" s="42">
        <v>20</v>
      </c>
      <c r="E1559" s="67">
        <v>9.74</v>
      </c>
      <c r="F1559" s="68">
        <v>6.94</v>
      </c>
      <c r="G1559" s="122"/>
      <c r="H1559" s="68">
        <f>F1559*G1559</f>
        <v>0</v>
      </c>
    </row>
    <row r="1560" spans="1:8" s="168" customFormat="1" ht="35.1" customHeight="1">
      <c r="A1560" s="162" t="s">
        <v>3903</v>
      </c>
      <c r="B1560" s="50" t="s">
        <v>3741</v>
      </c>
      <c r="C1560" s="44" t="s">
        <v>284</v>
      </c>
      <c r="D1560" s="42">
        <v>20</v>
      </c>
      <c r="E1560" s="67">
        <v>8.24</v>
      </c>
      <c r="F1560" s="68">
        <v>6.75</v>
      </c>
      <c r="G1560" s="122"/>
      <c r="H1560" s="68">
        <f>F1560*G1560</f>
        <v>0</v>
      </c>
    </row>
    <row r="1561" spans="1:8" s="168" customFormat="1" ht="35.1" customHeight="1">
      <c r="A1561" s="162" t="s">
        <v>3920</v>
      </c>
      <c r="B1561" s="50" t="s">
        <v>3741</v>
      </c>
      <c r="C1561" s="44" t="s">
        <v>218</v>
      </c>
      <c r="D1561" s="42">
        <v>20</v>
      </c>
      <c r="E1561" s="67">
        <v>12.14</v>
      </c>
      <c r="F1561" s="68">
        <v>9.9499999999999993</v>
      </c>
      <c r="G1561" s="122"/>
      <c r="H1561" s="68">
        <f>F1561*G1561</f>
        <v>0</v>
      </c>
    </row>
    <row r="1562" spans="1:8" s="168" customFormat="1" ht="35.1" customHeight="1">
      <c r="A1562" s="162" t="s">
        <v>4000</v>
      </c>
      <c r="B1562" s="50" t="s">
        <v>3741</v>
      </c>
      <c r="C1562" s="44" t="s">
        <v>292</v>
      </c>
      <c r="D1562" s="42">
        <v>20</v>
      </c>
      <c r="E1562" s="67">
        <v>10.07</v>
      </c>
      <c r="F1562" s="68">
        <v>8.25</v>
      </c>
      <c r="G1562" s="122"/>
      <c r="H1562" s="68">
        <f>F1562*G1562</f>
        <v>0</v>
      </c>
    </row>
    <row r="1563" spans="1:8" s="168" customFormat="1" ht="35.1" customHeight="1">
      <c r="A1563" s="146" t="s">
        <v>2249</v>
      </c>
      <c r="B1563" s="27" t="s">
        <v>3742</v>
      </c>
      <c r="C1563" s="44" t="s">
        <v>310</v>
      </c>
      <c r="D1563" s="42">
        <v>20</v>
      </c>
      <c r="E1563" s="67">
        <v>11.5</v>
      </c>
      <c r="F1563" s="68">
        <v>8.19</v>
      </c>
      <c r="G1563" s="122"/>
      <c r="H1563" s="68">
        <f>F1563*G1563</f>
        <v>0</v>
      </c>
    </row>
    <row r="1564" spans="1:8" s="168" customFormat="1" ht="35.1" customHeight="1">
      <c r="A1564" s="164" t="s">
        <v>2423</v>
      </c>
      <c r="B1564" s="27" t="s">
        <v>3115</v>
      </c>
      <c r="C1564" s="85" t="s">
        <v>222</v>
      </c>
      <c r="D1564" s="85"/>
      <c r="E1564" s="67">
        <v>8.42</v>
      </c>
      <c r="F1564" s="68">
        <v>6</v>
      </c>
      <c r="G1564" s="129"/>
      <c r="H1564" s="68">
        <f>F1564*G1564</f>
        <v>0</v>
      </c>
    </row>
    <row r="1565" spans="1:8" s="168" customFormat="1" ht="35.1" customHeight="1">
      <c r="A1565" s="121" t="s">
        <v>1798</v>
      </c>
      <c r="B1565" s="27" t="s">
        <v>3743</v>
      </c>
      <c r="C1565" s="42" t="s">
        <v>257</v>
      </c>
      <c r="D1565" s="42">
        <v>50</v>
      </c>
      <c r="E1565" s="67">
        <v>8.14</v>
      </c>
      <c r="F1565" s="68">
        <v>5.8</v>
      </c>
      <c r="G1565" s="70"/>
      <c r="H1565" s="68">
        <f>F1565*G1565</f>
        <v>0</v>
      </c>
    </row>
    <row r="1566" spans="1:8" s="168" customFormat="1" ht="35.1" customHeight="1">
      <c r="A1566" s="146" t="s">
        <v>841</v>
      </c>
      <c r="B1566" s="27" t="s">
        <v>3743</v>
      </c>
      <c r="C1566" s="44" t="s">
        <v>230</v>
      </c>
      <c r="D1566" s="42">
        <v>50</v>
      </c>
      <c r="E1566" s="67">
        <v>8.82</v>
      </c>
      <c r="F1566" s="68">
        <v>6.28</v>
      </c>
      <c r="G1566" s="122"/>
      <c r="H1566" s="68">
        <f>F1566*G1566</f>
        <v>0</v>
      </c>
    </row>
    <row r="1567" spans="1:8" s="168" customFormat="1" ht="35.1" customHeight="1">
      <c r="A1567" s="146" t="s">
        <v>1799</v>
      </c>
      <c r="B1567" s="27" t="s">
        <v>3743</v>
      </c>
      <c r="C1567" s="44" t="s">
        <v>276</v>
      </c>
      <c r="D1567" s="42">
        <v>50</v>
      </c>
      <c r="E1567" s="67">
        <v>8.82</v>
      </c>
      <c r="F1567" s="68">
        <v>6.28</v>
      </c>
      <c r="G1567" s="122"/>
      <c r="H1567" s="68">
        <f>F1567*G1567</f>
        <v>0</v>
      </c>
    </row>
    <row r="1568" spans="1:8" s="168" customFormat="1" ht="35.1" customHeight="1">
      <c r="A1568" s="148" t="s">
        <v>3116</v>
      </c>
      <c r="B1568" s="27" t="s">
        <v>3744</v>
      </c>
      <c r="C1568" s="44" t="s">
        <v>294</v>
      </c>
      <c r="D1568" s="42">
        <v>50</v>
      </c>
      <c r="E1568" s="67">
        <v>7.83</v>
      </c>
      <c r="F1568" s="68">
        <v>5.58</v>
      </c>
      <c r="G1568" s="122"/>
      <c r="H1568" s="68">
        <f>F1568*G1568</f>
        <v>0</v>
      </c>
    </row>
    <row r="1569" spans="1:8" s="168" customFormat="1" ht="35.1" customHeight="1">
      <c r="A1569" s="148" t="s">
        <v>3117</v>
      </c>
      <c r="B1569" s="27" t="s">
        <v>3744</v>
      </c>
      <c r="C1569" s="44" t="s">
        <v>285</v>
      </c>
      <c r="D1569" s="42">
        <v>50</v>
      </c>
      <c r="E1569" s="67">
        <v>6.39</v>
      </c>
      <c r="F1569" s="68">
        <v>4.55</v>
      </c>
      <c r="G1569" s="122"/>
      <c r="H1569" s="68">
        <f>F1569*G1569</f>
        <v>0</v>
      </c>
    </row>
    <row r="1570" spans="1:8" s="168" customFormat="1" ht="35.1" customHeight="1">
      <c r="A1570" s="148" t="s">
        <v>3118</v>
      </c>
      <c r="B1570" s="27" t="s">
        <v>3744</v>
      </c>
      <c r="C1570" s="44" t="s">
        <v>287</v>
      </c>
      <c r="D1570" s="42">
        <v>50</v>
      </c>
      <c r="E1570" s="67">
        <v>7.01</v>
      </c>
      <c r="F1570" s="68">
        <v>4.99</v>
      </c>
      <c r="G1570" s="122"/>
      <c r="H1570" s="68">
        <f>F1570*G1570</f>
        <v>0</v>
      </c>
    </row>
    <row r="1571" spans="1:8" s="168" customFormat="1" ht="35.1" customHeight="1">
      <c r="A1571" s="162" t="s">
        <v>3119</v>
      </c>
      <c r="B1571" s="50" t="s">
        <v>3745</v>
      </c>
      <c r="C1571" s="44" t="s">
        <v>218</v>
      </c>
      <c r="D1571" s="42">
        <v>50</v>
      </c>
      <c r="E1571" s="67">
        <v>6.69</v>
      </c>
      <c r="F1571" s="68">
        <v>5.48</v>
      </c>
      <c r="G1571" s="122"/>
      <c r="H1571" s="68">
        <f>F1571*G1571</f>
        <v>0</v>
      </c>
    </row>
    <row r="1572" spans="1:8" s="168" customFormat="1" ht="35.1" customHeight="1">
      <c r="A1572" s="146" t="s">
        <v>843</v>
      </c>
      <c r="B1572" s="27" t="s">
        <v>3745</v>
      </c>
      <c r="C1572" s="44" t="s">
        <v>2981</v>
      </c>
      <c r="D1572" s="42">
        <v>50</v>
      </c>
      <c r="E1572" s="67">
        <v>6.95</v>
      </c>
      <c r="F1572" s="68">
        <v>4.95</v>
      </c>
      <c r="G1572" s="122"/>
      <c r="H1572" s="68">
        <f>F1572*G1572</f>
        <v>0</v>
      </c>
    </row>
    <row r="1573" spans="1:8" s="168" customFormat="1" ht="35.1" customHeight="1">
      <c r="A1573" s="162" t="s">
        <v>2250</v>
      </c>
      <c r="B1573" s="50" t="s">
        <v>3745</v>
      </c>
      <c r="C1573" s="44" t="s">
        <v>2582</v>
      </c>
      <c r="D1573" s="42">
        <v>50</v>
      </c>
      <c r="E1573" s="67">
        <v>5.86</v>
      </c>
      <c r="F1573" s="68">
        <v>4.8</v>
      </c>
      <c r="G1573" s="122"/>
      <c r="H1573" s="68">
        <f>F1573*G1573</f>
        <v>0</v>
      </c>
    </row>
    <row r="1574" spans="1:8" s="168" customFormat="1" ht="35.1" customHeight="1">
      <c r="A1574" s="162" t="s">
        <v>2251</v>
      </c>
      <c r="B1574" s="50" t="s">
        <v>3745</v>
      </c>
      <c r="C1574" s="44" t="s">
        <v>263</v>
      </c>
      <c r="D1574" s="42">
        <v>50</v>
      </c>
      <c r="E1574" s="67">
        <v>6.09</v>
      </c>
      <c r="F1574" s="68">
        <v>4.99</v>
      </c>
      <c r="G1574" s="122"/>
      <c r="H1574" s="68">
        <f>F1574*G1574</f>
        <v>0</v>
      </c>
    </row>
    <row r="1575" spans="1:8" s="168" customFormat="1" ht="35.1" customHeight="1">
      <c r="A1575" s="148" t="s">
        <v>3121</v>
      </c>
      <c r="B1575" s="27" t="s">
        <v>3745</v>
      </c>
      <c r="C1575" s="44" t="s">
        <v>292</v>
      </c>
      <c r="D1575" s="42">
        <v>50</v>
      </c>
      <c r="E1575" s="67">
        <v>7.01</v>
      </c>
      <c r="F1575" s="68">
        <v>4.99</v>
      </c>
      <c r="G1575" s="122"/>
      <c r="H1575" s="68">
        <f>F1575*G1575</f>
        <v>0</v>
      </c>
    </row>
    <row r="1576" spans="1:8" s="168" customFormat="1" ht="35.1" customHeight="1">
      <c r="A1576" s="145" t="s">
        <v>842</v>
      </c>
      <c r="B1576" s="27" t="s">
        <v>3746</v>
      </c>
      <c r="C1576" s="42" t="s">
        <v>730</v>
      </c>
      <c r="D1576" s="44">
        <v>50</v>
      </c>
      <c r="E1576" s="67">
        <v>8.2100000000000009</v>
      </c>
      <c r="F1576" s="68">
        <v>5.85</v>
      </c>
      <c r="G1576" s="123"/>
      <c r="H1576" s="68">
        <f>F1576*G1576</f>
        <v>0</v>
      </c>
    </row>
    <row r="1577" spans="1:8" s="168" customFormat="1" ht="35.1" customHeight="1">
      <c r="A1577" s="121" t="s">
        <v>2489</v>
      </c>
      <c r="B1577" s="27" t="s">
        <v>3746</v>
      </c>
      <c r="C1577" s="44" t="s">
        <v>226</v>
      </c>
      <c r="D1577" s="42"/>
      <c r="E1577" s="67">
        <v>8.93</v>
      </c>
      <c r="F1577" s="68">
        <v>6.36</v>
      </c>
      <c r="G1577" s="122"/>
      <c r="H1577" s="68">
        <f>F1577*G1577</f>
        <v>0</v>
      </c>
    </row>
    <row r="1578" spans="1:8" s="168" customFormat="1" ht="35.1" customHeight="1">
      <c r="A1578" s="148" t="s">
        <v>3120</v>
      </c>
      <c r="B1578" s="27" t="s">
        <v>3746</v>
      </c>
      <c r="C1578" s="44" t="s">
        <v>217</v>
      </c>
      <c r="D1578" s="42">
        <v>50</v>
      </c>
      <c r="E1578" s="67">
        <v>7.01</v>
      </c>
      <c r="F1578" s="68">
        <v>4.99</v>
      </c>
      <c r="G1578" s="122"/>
      <c r="H1578" s="68">
        <f>F1578*G1578</f>
        <v>0</v>
      </c>
    </row>
    <row r="1579" spans="1:8" s="168" customFormat="1" ht="35.1" customHeight="1">
      <c r="A1579" s="163" t="s">
        <v>2013</v>
      </c>
      <c r="B1579" s="47" t="s">
        <v>2014</v>
      </c>
      <c r="C1579" s="44" t="s">
        <v>257</v>
      </c>
      <c r="D1579" s="169">
        <v>20</v>
      </c>
      <c r="E1579" s="67">
        <v>13.2</v>
      </c>
      <c r="F1579" s="68">
        <v>9.4</v>
      </c>
      <c r="G1579" s="129"/>
      <c r="H1579" s="68">
        <f>F1579*G1579</f>
        <v>0</v>
      </c>
    </row>
    <row r="1580" spans="1:8" s="168" customFormat="1" ht="35.1" customHeight="1">
      <c r="A1580" s="148" t="s">
        <v>2821</v>
      </c>
      <c r="B1580" s="27" t="s">
        <v>2822</v>
      </c>
      <c r="C1580" s="44" t="s">
        <v>490</v>
      </c>
      <c r="D1580" s="42">
        <v>250</v>
      </c>
      <c r="E1580" s="67">
        <v>3.37</v>
      </c>
      <c r="F1580" s="68">
        <v>2.4</v>
      </c>
      <c r="G1580" s="122"/>
      <c r="H1580" s="68">
        <f>F1580*G1580</f>
        <v>0</v>
      </c>
    </row>
    <row r="1581" spans="1:8" s="168" customFormat="1" ht="35.1" customHeight="1">
      <c r="A1581" s="148" t="s">
        <v>844</v>
      </c>
      <c r="B1581" s="27" t="s">
        <v>3122</v>
      </c>
      <c r="C1581" s="170" t="s">
        <v>226</v>
      </c>
      <c r="D1581" s="42">
        <v>40</v>
      </c>
      <c r="E1581" s="67">
        <v>9.15</v>
      </c>
      <c r="F1581" s="68">
        <v>6.52</v>
      </c>
      <c r="G1581" s="70"/>
      <c r="H1581" s="68">
        <f>F1581*G1581</f>
        <v>0</v>
      </c>
    </row>
    <row r="1582" spans="1:8" s="168" customFormat="1" ht="35.1" customHeight="1">
      <c r="A1582" s="162" t="s">
        <v>3956</v>
      </c>
      <c r="B1582" s="50" t="s">
        <v>3957</v>
      </c>
      <c r="C1582" s="44" t="s">
        <v>296</v>
      </c>
      <c r="D1582" s="42">
        <v>100</v>
      </c>
      <c r="E1582" s="67">
        <v>2.3199999999999998</v>
      </c>
      <c r="F1582" s="68">
        <v>1.9</v>
      </c>
      <c r="G1582" s="122"/>
      <c r="H1582" s="68">
        <f>F1582*G1582</f>
        <v>0</v>
      </c>
    </row>
    <row r="1583" spans="1:8" s="168" customFormat="1" ht="35.1" customHeight="1">
      <c r="A1583" s="148" t="s">
        <v>3277</v>
      </c>
      <c r="B1583" s="27" t="s">
        <v>3747</v>
      </c>
      <c r="C1583" s="44" t="s">
        <v>3096</v>
      </c>
      <c r="D1583" s="42">
        <v>25</v>
      </c>
      <c r="E1583" s="67">
        <v>12.47</v>
      </c>
      <c r="F1583" s="68">
        <v>8.8800000000000008</v>
      </c>
      <c r="G1583" s="122"/>
      <c r="H1583" s="68">
        <f>F1583*G1583</f>
        <v>0</v>
      </c>
    </row>
    <row r="1584" spans="1:8" s="168" customFormat="1" ht="35.1" customHeight="1">
      <c r="A1584" s="148" t="s">
        <v>3278</v>
      </c>
      <c r="B1584" s="27" t="s">
        <v>3748</v>
      </c>
      <c r="C1584" s="44" t="s">
        <v>284</v>
      </c>
      <c r="D1584" s="42">
        <v>50</v>
      </c>
      <c r="E1584" s="67">
        <v>2.1800000000000002</v>
      </c>
      <c r="F1584" s="68">
        <v>1.55</v>
      </c>
      <c r="G1584" s="122"/>
      <c r="H1584" s="68">
        <f>F1584*G1584</f>
        <v>0</v>
      </c>
    </row>
    <row r="1585" spans="1:8" s="168" customFormat="1" ht="35.1" customHeight="1">
      <c r="A1585" s="162" t="s">
        <v>3947</v>
      </c>
      <c r="B1585" s="50" t="s">
        <v>3748</v>
      </c>
      <c r="C1585" s="44" t="s">
        <v>226</v>
      </c>
      <c r="D1585" s="42">
        <v>50</v>
      </c>
      <c r="E1585" s="67">
        <v>5.67</v>
      </c>
      <c r="F1585" s="68">
        <v>4.6500000000000004</v>
      </c>
      <c r="G1585" s="122"/>
      <c r="H1585" s="68">
        <f>F1585*G1585</f>
        <v>0</v>
      </c>
    </row>
    <row r="1586" spans="1:8" s="168" customFormat="1" ht="35.1" customHeight="1">
      <c r="A1586" s="148" t="s">
        <v>845</v>
      </c>
      <c r="B1586" s="27" t="s">
        <v>3749</v>
      </c>
      <c r="C1586" s="44" t="s">
        <v>403</v>
      </c>
      <c r="D1586" s="42">
        <v>25</v>
      </c>
      <c r="E1586" s="67">
        <v>11.22</v>
      </c>
      <c r="F1586" s="68">
        <v>7.99</v>
      </c>
      <c r="G1586" s="122"/>
      <c r="H1586" s="68">
        <f>F1586*G1586</f>
        <v>0</v>
      </c>
    </row>
    <row r="1587" spans="1:8" s="168" customFormat="1" ht="35.1" customHeight="1">
      <c r="A1587" s="146" t="s">
        <v>2580</v>
      </c>
      <c r="B1587" s="27" t="s">
        <v>3750</v>
      </c>
      <c r="C1587" s="44" t="s">
        <v>730</v>
      </c>
      <c r="D1587" s="42">
        <v>50</v>
      </c>
      <c r="E1587" s="67">
        <v>7.16</v>
      </c>
      <c r="F1587" s="68">
        <v>5.0999999999999996</v>
      </c>
      <c r="G1587" s="122"/>
      <c r="H1587" s="68">
        <f>F1587*G1587</f>
        <v>0</v>
      </c>
    </row>
    <row r="1588" spans="1:8" s="168" customFormat="1" ht="35.1" customHeight="1">
      <c r="A1588" s="148" t="s">
        <v>2619</v>
      </c>
      <c r="B1588" s="27" t="s">
        <v>3750</v>
      </c>
      <c r="C1588" s="44" t="s">
        <v>218</v>
      </c>
      <c r="D1588" s="42">
        <v>50</v>
      </c>
      <c r="E1588" s="67">
        <v>2.04</v>
      </c>
      <c r="F1588" s="68">
        <v>1.45</v>
      </c>
      <c r="G1588" s="122"/>
      <c r="H1588" s="68">
        <f>F1588*G1588</f>
        <v>0</v>
      </c>
    </row>
    <row r="1589" spans="1:8" s="168" customFormat="1" ht="35.1" customHeight="1">
      <c r="A1589" s="121" t="s">
        <v>2334</v>
      </c>
      <c r="B1589" s="27" t="s">
        <v>3750</v>
      </c>
      <c r="C1589" s="44" t="s">
        <v>279</v>
      </c>
      <c r="D1589" s="42">
        <v>50</v>
      </c>
      <c r="E1589" s="67">
        <v>1.61</v>
      </c>
      <c r="F1589" s="68">
        <v>1.1499999999999999</v>
      </c>
      <c r="G1589" s="122"/>
      <c r="H1589" s="68">
        <f>F1589*G1589</f>
        <v>0</v>
      </c>
    </row>
    <row r="1590" spans="1:8" s="168" customFormat="1" ht="35.1" customHeight="1">
      <c r="A1590" s="148" t="s">
        <v>3282</v>
      </c>
      <c r="B1590" s="27" t="s">
        <v>3751</v>
      </c>
      <c r="C1590" s="44" t="s">
        <v>730</v>
      </c>
      <c r="D1590" s="42">
        <v>50</v>
      </c>
      <c r="E1590" s="67">
        <v>7.24</v>
      </c>
      <c r="F1590" s="68">
        <v>5.16</v>
      </c>
      <c r="G1590" s="122"/>
      <c r="H1590" s="68">
        <f>F1590*G1590</f>
        <v>0</v>
      </c>
    </row>
    <row r="1591" spans="1:8" s="168" customFormat="1" ht="35.1" customHeight="1">
      <c r="A1591" s="148" t="s">
        <v>3281</v>
      </c>
      <c r="B1591" s="27" t="s">
        <v>3751</v>
      </c>
      <c r="C1591" s="44" t="s">
        <v>2032</v>
      </c>
      <c r="D1591" s="42">
        <v>50</v>
      </c>
      <c r="E1591" s="67">
        <v>11.12</v>
      </c>
      <c r="F1591" s="68">
        <v>7.92</v>
      </c>
      <c r="G1591" s="122"/>
      <c r="H1591" s="68">
        <f>F1591*G1591</f>
        <v>0</v>
      </c>
    </row>
    <row r="1592" spans="1:8" s="168" customFormat="1" ht="35.1" customHeight="1">
      <c r="A1592" s="148" t="s">
        <v>3279</v>
      </c>
      <c r="B1592" s="27" t="s">
        <v>3751</v>
      </c>
      <c r="C1592" s="44" t="s">
        <v>1682</v>
      </c>
      <c r="D1592" s="42">
        <v>100</v>
      </c>
      <c r="E1592" s="67">
        <v>2.09</v>
      </c>
      <c r="F1592" s="68">
        <v>1.49</v>
      </c>
      <c r="G1592" s="122"/>
      <c r="H1592" s="68">
        <f>F1592*G1592</f>
        <v>0</v>
      </c>
    </row>
    <row r="1593" spans="1:8" s="168" customFormat="1" ht="35.1" customHeight="1">
      <c r="A1593" s="148" t="s">
        <v>3280</v>
      </c>
      <c r="B1593" s="27" t="s">
        <v>3751</v>
      </c>
      <c r="C1593" s="44" t="s">
        <v>292</v>
      </c>
      <c r="D1593" s="42">
        <v>100</v>
      </c>
      <c r="E1593" s="67">
        <v>1.9</v>
      </c>
      <c r="F1593" s="68">
        <v>1.35</v>
      </c>
      <c r="G1593" s="122"/>
      <c r="H1593" s="68">
        <f>F1593*G1593</f>
        <v>0</v>
      </c>
    </row>
    <row r="1594" spans="1:8" s="168" customFormat="1" ht="35.1" customHeight="1">
      <c r="A1594" s="146" t="s">
        <v>2634</v>
      </c>
      <c r="B1594" s="27" t="s">
        <v>3752</v>
      </c>
      <c r="C1594" s="44" t="s">
        <v>433</v>
      </c>
      <c r="D1594" s="42">
        <v>50</v>
      </c>
      <c r="E1594" s="67">
        <v>7.16</v>
      </c>
      <c r="F1594" s="68">
        <v>5.0999999999999996</v>
      </c>
      <c r="G1594" s="122"/>
      <c r="H1594" s="68">
        <f>F1594*G1594</f>
        <v>0</v>
      </c>
    </row>
    <row r="1595" spans="1:8" s="168" customFormat="1" ht="35.1" customHeight="1">
      <c r="A1595" s="150" t="s">
        <v>846</v>
      </c>
      <c r="B1595" s="27" t="s">
        <v>3753</v>
      </c>
      <c r="C1595" s="44" t="s">
        <v>257</v>
      </c>
      <c r="D1595" s="172">
        <v>50</v>
      </c>
      <c r="E1595" s="67">
        <v>5.87</v>
      </c>
      <c r="F1595" s="68">
        <v>4.18</v>
      </c>
      <c r="G1595" s="129"/>
      <c r="H1595" s="68">
        <f>F1595*G1595</f>
        <v>0</v>
      </c>
    </row>
    <row r="1596" spans="1:8" s="168" customFormat="1" ht="35.1" customHeight="1">
      <c r="A1596" s="146" t="s">
        <v>1800</v>
      </c>
      <c r="B1596" s="27" t="s">
        <v>3754</v>
      </c>
      <c r="C1596" s="44" t="s">
        <v>222</v>
      </c>
      <c r="D1596" s="42">
        <v>100</v>
      </c>
      <c r="E1596" s="67">
        <v>1.61</v>
      </c>
      <c r="F1596" s="68">
        <v>1.1499999999999999</v>
      </c>
      <c r="G1596" s="122"/>
      <c r="H1596" s="68">
        <f>F1596*G1596</f>
        <v>0</v>
      </c>
    </row>
    <row r="1597" spans="1:8" s="168" customFormat="1" ht="35.1" customHeight="1">
      <c r="A1597" s="148" t="s">
        <v>847</v>
      </c>
      <c r="B1597" s="27" t="s">
        <v>3754</v>
      </c>
      <c r="C1597" s="170" t="s">
        <v>226</v>
      </c>
      <c r="D1597" s="42">
        <v>50</v>
      </c>
      <c r="E1597" s="67">
        <v>3.76</v>
      </c>
      <c r="F1597" s="68">
        <v>2.68</v>
      </c>
      <c r="G1597" s="70"/>
      <c r="H1597" s="68">
        <f>F1597*G1597</f>
        <v>0</v>
      </c>
    </row>
    <row r="1598" spans="1:8" s="168" customFormat="1" ht="35.1" customHeight="1">
      <c r="A1598" s="127" t="s">
        <v>3383</v>
      </c>
      <c r="B1598" s="27" t="s">
        <v>3754</v>
      </c>
      <c r="C1598" s="44" t="s">
        <v>287</v>
      </c>
      <c r="D1598" s="42">
        <v>100</v>
      </c>
      <c r="E1598" s="67">
        <v>1.61</v>
      </c>
      <c r="F1598" s="68">
        <v>1.1499999999999999</v>
      </c>
      <c r="G1598" s="122"/>
      <c r="H1598" s="68">
        <f>F1598*G1598</f>
        <v>0</v>
      </c>
    </row>
    <row r="1599" spans="1:8" s="168" customFormat="1" ht="35.1" customHeight="1">
      <c r="A1599" s="157" t="s">
        <v>1801</v>
      </c>
      <c r="B1599" s="43" t="s">
        <v>1802</v>
      </c>
      <c r="C1599" s="85" t="s">
        <v>226</v>
      </c>
      <c r="D1599" s="85"/>
      <c r="E1599" s="67">
        <v>5.97</v>
      </c>
      <c r="F1599" s="68">
        <v>4.25</v>
      </c>
      <c r="G1599" s="129"/>
      <c r="H1599" s="68">
        <f>F1599*G1599</f>
        <v>0</v>
      </c>
    </row>
    <row r="1600" spans="1:8" s="168" customFormat="1" ht="35.1" customHeight="1">
      <c r="A1600" s="127" t="s">
        <v>2490</v>
      </c>
      <c r="B1600" s="27" t="s">
        <v>3755</v>
      </c>
      <c r="C1600" s="44" t="s">
        <v>226</v>
      </c>
      <c r="D1600" s="42">
        <v>250</v>
      </c>
      <c r="E1600" s="67">
        <v>1.1499999999999999</v>
      </c>
      <c r="F1600" s="68">
        <v>0.82</v>
      </c>
      <c r="G1600" s="122"/>
      <c r="H1600" s="68">
        <f>F1600*G1600</f>
        <v>0</v>
      </c>
    </row>
    <row r="1601" spans="1:8" s="168" customFormat="1" ht="35.1" customHeight="1">
      <c r="A1601" s="127" t="s">
        <v>2424</v>
      </c>
      <c r="B1601" s="27" t="s">
        <v>3756</v>
      </c>
      <c r="C1601" s="85" t="s">
        <v>222</v>
      </c>
      <c r="D1601" s="42">
        <v>250</v>
      </c>
      <c r="E1601" s="67">
        <v>1.05</v>
      </c>
      <c r="F1601" s="68">
        <v>0.75</v>
      </c>
      <c r="G1601" s="122"/>
      <c r="H1601" s="68">
        <f>F1601*G1601</f>
        <v>0</v>
      </c>
    </row>
    <row r="1602" spans="1:8" s="168" customFormat="1" ht="35.1" customHeight="1">
      <c r="A1602" s="127" t="s">
        <v>3283</v>
      </c>
      <c r="B1602" s="27" t="s">
        <v>3757</v>
      </c>
      <c r="C1602" s="44" t="s">
        <v>226</v>
      </c>
      <c r="D1602" s="42" t="s">
        <v>3284</v>
      </c>
      <c r="E1602" s="67">
        <v>16.78</v>
      </c>
      <c r="F1602" s="68">
        <v>11.95</v>
      </c>
      <c r="G1602" s="122"/>
      <c r="H1602" s="68">
        <f>F1602*G1602</f>
        <v>0</v>
      </c>
    </row>
    <row r="1603" spans="1:8" s="168" customFormat="1" ht="35.1" customHeight="1">
      <c r="A1603" s="127" t="s">
        <v>3123</v>
      </c>
      <c r="B1603" s="27" t="s">
        <v>3757</v>
      </c>
      <c r="C1603" s="44" t="s">
        <v>334</v>
      </c>
      <c r="D1603" s="42">
        <v>15</v>
      </c>
      <c r="E1603" s="67">
        <v>14.39</v>
      </c>
      <c r="F1603" s="68">
        <v>10.25</v>
      </c>
      <c r="G1603" s="122"/>
      <c r="H1603" s="68">
        <f>F1603*G1603</f>
        <v>0</v>
      </c>
    </row>
    <row r="1604" spans="1:8" s="168" customFormat="1" ht="35.1" customHeight="1">
      <c r="A1604" s="126" t="s">
        <v>2589</v>
      </c>
      <c r="B1604" s="27" t="s">
        <v>3758</v>
      </c>
      <c r="C1604" s="44" t="s">
        <v>3759</v>
      </c>
      <c r="D1604" s="42">
        <v>100</v>
      </c>
      <c r="E1604" s="67">
        <v>3.62</v>
      </c>
      <c r="F1604" s="68">
        <v>2.58</v>
      </c>
      <c r="G1604" s="122"/>
      <c r="H1604" s="68">
        <f>F1604*G1604</f>
        <v>0</v>
      </c>
    </row>
    <row r="1605" spans="1:8" s="168" customFormat="1" ht="35.1" customHeight="1">
      <c r="A1605" s="155" t="s">
        <v>2016</v>
      </c>
      <c r="B1605" s="47" t="s">
        <v>854</v>
      </c>
      <c r="C1605" s="44" t="s">
        <v>218</v>
      </c>
      <c r="D1605" s="169">
        <v>100</v>
      </c>
      <c r="E1605" s="67">
        <v>4.34</v>
      </c>
      <c r="F1605" s="68">
        <v>3.09</v>
      </c>
      <c r="G1605" s="129"/>
      <c r="H1605" s="68">
        <f>F1605*G1605</f>
        <v>0</v>
      </c>
    </row>
    <row r="1606" spans="1:8" s="168" customFormat="1" ht="35.1" customHeight="1">
      <c r="A1606" s="130" t="s">
        <v>856</v>
      </c>
      <c r="B1606" s="27" t="s">
        <v>3760</v>
      </c>
      <c r="C1606" s="170" t="s">
        <v>276</v>
      </c>
      <c r="D1606" s="170">
        <v>100</v>
      </c>
      <c r="E1606" s="67">
        <v>6.99</v>
      </c>
      <c r="F1606" s="68">
        <v>4.9800000000000004</v>
      </c>
      <c r="G1606" s="70"/>
      <c r="H1606" s="68">
        <f>F1606*G1606</f>
        <v>0</v>
      </c>
    </row>
    <row r="1607" spans="1:8" s="168" customFormat="1" ht="35.1" customHeight="1">
      <c r="A1607" s="126" t="s">
        <v>857</v>
      </c>
      <c r="B1607" s="27" t="s">
        <v>3761</v>
      </c>
      <c r="C1607" s="44" t="s">
        <v>259</v>
      </c>
      <c r="D1607" s="42">
        <v>100</v>
      </c>
      <c r="E1607" s="67">
        <v>8.31</v>
      </c>
      <c r="F1607" s="68">
        <v>5.92</v>
      </c>
      <c r="G1607" s="122"/>
      <c r="H1607" s="68">
        <f>F1607*G1607</f>
        <v>0</v>
      </c>
    </row>
    <row r="1608" spans="1:8" s="168" customFormat="1" ht="35.1" customHeight="1">
      <c r="A1608" s="130" t="s">
        <v>858</v>
      </c>
      <c r="B1608" s="27" t="s">
        <v>3762</v>
      </c>
      <c r="C1608" s="170" t="s">
        <v>234</v>
      </c>
      <c r="D1608" s="170">
        <v>100</v>
      </c>
      <c r="E1608" s="67">
        <v>7.93</v>
      </c>
      <c r="F1608" s="68">
        <v>5.65</v>
      </c>
      <c r="G1608" s="70"/>
      <c r="H1608" s="68">
        <f>F1608*G1608</f>
        <v>0</v>
      </c>
    </row>
    <row r="1609" spans="1:8" s="168" customFormat="1" ht="35.1" customHeight="1">
      <c r="A1609" s="155" t="s">
        <v>2015</v>
      </c>
      <c r="B1609" s="47" t="s">
        <v>2254</v>
      </c>
      <c r="C1609" s="44" t="s">
        <v>1911</v>
      </c>
      <c r="D1609" s="169">
        <v>100</v>
      </c>
      <c r="E1609" s="67">
        <v>4.34</v>
      </c>
      <c r="F1609" s="68">
        <v>3.09</v>
      </c>
      <c r="G1609" s="129"/>
      <c r="H1609" s="68">
        <f>F1609*G1609</f>
        <v>0</v>
      </c>
    </row>
    <row r="1610" spans="1:8" s="168" customFormat="1" ht="35.1" customHeight="1">
      <c r="A1610" s="126" t="s">
        <v>2252</v>
      </c>
      <c r="B1610" s="27" t="s">
        <v>3763</v>
      </c>
      <c r="C1610" s="44" t="s">
        <v>730</v>
      </c>
      <c r="D1610" s="42">
        <v>100</v>
      </c>
      <c r="E1610" s="67">
        <v>6.4</v>
      </c>
      <c r="F1610" s="68">
        <v>4.5599999999999996</v>
      </c>
      <c r="G1610" s="122"/>
      <c r="H1610" s="68">
        <f>F1610*G1610</f>
        <v>0</v>
      </c>
    </row>
    <row r="1611" spans="1:8" s="168" customFormat="1" ht="35.1" customHeight="1">
      <c r="A1611" s="126" t="s">
        <v>855</v>
      </c>
      <c r="B1611" s="27" t="s">
        <v>3763</v>
      </c>
      <c r="C1611" s="44" t="s">
        <v>222</v>
      </c>
      <c r="D1611" s="42">
        <v>100</v>
      </c>
      <c r="E1611" s="67">
        <v>3.57</v>
      </c>
      <c r="F1611" s="68">
        <v>2.54</v>
      </c>
      <c r="G1611" s="122"/>
      <c r="H1611" s="68">
        <f>F1611*G1611</f>
        <v>0</v>
      </c>
    </row>
    <row r="1612" spans="1:8" s="168" customFormat="1" ht="35.1" customHeight="1">
      <c r="A1612" s="126" t="s">
        <v>2627</v>
      </c>
      <c r="B1612" s="27" t="s">
        <v>3763</v>
      </c>
      <c r="C1612" s="44" t="s">
        <v>560</v>
      </c>
      <c r="D1612" s="42">
        <v>100</v>
      </c>
      <c r="E1612" s="67">
        <v>8.41</v>
      </c>
      <c r="F1612" s="68">
        <v>5.99</v>
      </c>
      <c r="G1612" s="122"/>
      <c r="H1612" s="68">
        <f>F1612*G1612</f>
        <v>0</v>
      </c>
    </row>
    <row r="1613" spans="1:8" s="168" customFormat="1" ht="35.1" customHeight="1">
      <c r="A1613" s="126" t="s">
        <v>860</v>
      </c>
      <c r="B1613" s="27" t="s">
        <v>3763</v>
      </c>
      <c r="C1613" s="44" t="s">
        <v>294</v>
      </c>
      <c r="D1613" s="42">
        <v>100</v>
      </c>
      <c r="E1613" s="67">
        <v>5.87</v>
      </c>
      <c r="F1613" s="68">
        <v>4.18</v>
      </c>
      <c r="G1613" s="122"/>
      <c r="H1613" s="68">
        <f>F1613*G1613</f>
        <v>0</v>
      </c>
    </row>
    <row r="1614" spans="1:8" s="168" customFormat="1" ht="35.1" customHeight="1">
      <c r="A1614" s="127" t="s">
        <v>851</v>
      </c>
      <c r="B1614" s="27" t="s">
        <v>3763</v>
      </c>
      <c r="C1614" s="44" t="s">
        <v>226</v>
      </c>
      <c r="D1614" s="42">
        <v>100</v>
      </c>
      <c r="E1614" s="67">
        <v>6.3</v>
      </c>
      <c r="F1614" s="68">
        <v>4.49</v>
      </c>
      <c r="G1614" s="122"/>
      <c r="H1614" s="68">
        <f>F1614*G1614</f>
        <v>0</v>
      </c>
    </row>
    <row r="1615" spans="1:8" s="168" customFormat="1" ht="35.1" customHeight="1">
      <c r="A1615" s="126" t="s">
        <v>859</v>
      </c>
      <c r="B1615" s="27" t="s">
        <v>3763</v>
      </c>
      <c r="C1615" s="44" t="s">
        <v>255</v>
      </c>
      <c r="D1615" s="42">
        <v>100</v>
      </c>
      <c r="E1615" s="67">
        <v>3.02</v>
      </c>
      <c r="F1615" s="68">
        <v>2.15</v>
      </c>
      <c r="G1615" s="122"/>
      <c r="H1615" s="68">
        <f>F1615*G1615</f>
        <v>0</v>
      </c>
    </row>
    <row r="1616" spans="1:8" s="168" customFormat="1" ht="35.1" customHeight="1">
      <c r="A1616" s="130" t="s">
        <v>850</v>
      </c>
      <c r="B1616" s="27" t="s">
        <v>3763</v>
      </c>
      <c r="C1616" s="170" t="s">
        <v>539</v>
      </c>
      <c r="D1616" s="170">
        <v>250</v>
      </c>
      <c r="E1616" s="67">
        <v>2.79</v>
      </c>
      <c r="F1616" s="68">
        <v>1.99</v>
      </c>
      <c r="G1616" s="70"/>
      <c r="H1616" s="68">
        <f>F1616*G1616</f>
        <v>0</v>
      </c>
    </row>
    <row r="1617" spans="1:8" s="168" customFormat="1" ht="35.1" customHeight="1">
      <c r="A1617" s="130" t="s">
        <v>848</v>
      </c>
      <c r="B1617" s="27" t="s">
        <v>3763</v>
      </c>
      <c r="C1617" s="170" t="s">
        <v>300</v>
      </c>
      <c r="D1617" s="170">
        <v>100</v>
      </c>
      <c r="E1617" s="67">
        <v>9.1300000000000008</v>
      </c>
      <c r="F1617" s="68">
        <v>6.5</v>
      </c>
      <c r="G1617" s="70"/>
      <c r="H1617" s="68">
        <f>F1617*G1617</f>
        <v>0</v>
      </c>
    </row>
    <row r="1618" spans="1:8" s="168" customFormat="1" ht="35.1" customHeight="1">
      <c r="A1618" s="130" t="s">
        <v>849</v>
      </c>
      <c r="B1618" s="27" t="s">
        <v>3763</v>
      </c>
      <c r="C1618" s="44" t="s">
        <v>403</v>
      </c>
      <c r="D1618" s="170">
        <v>100</v>
      </c>
      <c r="E1618" s="67">
        <v>6.77</v>
      </c>
      <c r="F1618" s="68">
        <v>4.82</v>
      </c>
      <c r="G1618" s="70"/>
      <c r="H1618" s="68">
        <f>F1618*G1618</f>
        <v>0</v>
      </c>
    </row>
    <row r="1619" spans="1:8" s="168" customFormat="1" ht="35.1" customHeight="1">
      <c r="A1619" s="126" t="s">
        <v>2253</v>
      </c>
      <c r="B1619" s="27" t="s">
        <v>3763</v>
      </c>
      <c r="C1619" s="44" t="s">
        <v>1682</v>
      </c>
      <c r="D1619" s="42">
        <v>100</v>
      </c>
      <c r="E1619" s="67">
        <v>7.43</v>
      </c>
      <c r="F1619" s="68">
        <v>5.29</v>
      </c>
      <c r="G1619" s="122"/>
      <c r="H1619" s="68">
        <f>F1619*G1619</f>
        <v>0</v>
      </c>
    </row>
    <row r="1620" spans="1:8" s="168" customFormat="1" ht="35.1" customHeight="1">
      <c r="A1620" s="130" t="s">
        <v>852</v>
      </c>
      <c r="B1620" s="27" t="s">
        <v>3763</v>
      </c>
      <c r="C1620" s="170" t="s">
        <v>228</v>
      </c>
      <c r="D1620" s="170">
        <v>100</v>
      </c>
      <c r="E1620" s="67">
        <v>6.99</v>
      </c>
      <c r="F1620" s="68">
        <v>4.9800000000000004</v>
      </c>
      <c r="G1620" s="70"/>
      <c r="H1620" s="68">
        <f>F1620*G1620</f>
        <v>0</v>
      </c>
    </row>
    <row r="1621" spans="1:8" s="168" customFormat="1" ht="35.1" customHeight="1">
      <c r="A1621" s="130" t="s">
        <v>853</v>
      </c>
      <c r="B1621" s="27" t="s">
        <v>3763</v>
      </c>
      <c r="C1621" s="170" t="s">
        <v>230</v>
      </c>
      <c r="D1621" s="170">
        <v>100</v>
      </c>
      <c r="E1621" s="67">
        <v>3.93</v>
      </c>
      <c r="F1621" s="68">
        <v>2.8</v>
      </c>
      <c r="G1621" s="70"/>
      <c r="H1621" s="68">
        <f>F1621*G1621</f>
        <v>0</v>
      </c>
    </row>
    <row r="1622" spans="1:8" s="168" customFormat="1" ht="35.1" customHeight="1">
      <c r="A1622" s="157" t="s">
        <v>2458</v>
      </c>
      <c r="B1622" s="27" t="s">
        <v>2459</v>
      </c>
      <c r="C1622" s="85" t="s">
        <v>286</v>
      </c>
      <c r="D1622" s="85"/>
      <c r="E1622" s="67">
        <v>4.49</v>
      </c>
      <c r="F1622" s="68">
        <v>3.2</v>
      </c>
      <c r="G1622" s="129"/>
      <c r="H1622" s="68">
        <f>F1622*G1622</f>
        <v>0</v>
      </c>
    </row>
    <row r="1623" spans="1:8" s="168" customFormat="1" ht="35.1" customHeight="1">
      <c r="A1623" s="155" t="s">
        <v>861</v>
      </c>
      <c r="B1623" s="48" t="s">
        <v>862</v>
      </c>
      <c r="C1623" s="44" t="s">
        <v>296</v>
      </c>
      <c r="D1623" s="171">
        <v>100</v>
      </c>
      <c r="E1623" s="67">
        <v>9.69</v>
      </c>
      <c r="F1623" s="68">
        <v>6.9</v>
      </c>
      <c r="G1623" s="129"/>
      <c r="H1623" s="68">
        <f>F1623*G1623</f>
        <v>0</v>
      </c>
    </row>
    <row r="1624" spans="1:8" s="168" customFormat="1" ht="35.1" customHeight="1">
      <c r="A1624" s="155" t="s">
        <v>2017</v>
      </c>
      <c r="B1624" s="47" t="s">
        <v>2456</v>
      </c>
      <c r="C1624" s="44" t="s">
        <v>366</v>
      </c>
      <c r="D1624" s="169">
        <v>100</v>
      </c>
      <c r="E1624" s="67">
        <v>4.58</v>
      </c>
      <c r="F1624" s="68">
        <v>3.26</v>
      </c>
      <c r="G1624" s="129"/>
      <c r="H1624" s="68">
        <f>F1624*G1624</f>
        <v>0</v>
      </c>
    </row>
    <row r="1625" spans="1:8" s="168" customFormat="1" ht="35.1" customHeight="1">
      <c r="A1625" s="155" t="s">
        <v>863</v>
      </c>
      <c r="B1625" s="48" t="s">
        <v>864</v>
      </c>
      <c r="C1625" s="44" t="s">
        <v>300</v>
      </c>
      <c r="D1625" s="171">
        <v>100</v>
      </c>
      <c r="E1625" s="67">
        <v>8.9600000000000009</v>
      </c>
      <c r="F1625" s="68">
        <v>6.38</v>
      </c>
      <c r="G1625" s="129"/>
      <c r="H1625" s="68">
        <f>F1625*G1625</f>
        <v>0</v>
      </c>
    </row>
    <row r="1626" spans="1:8" s="168" customFormat="1" ht="35.1" customHeight="1">
      <c r="A1626" s="130" t="s">
        <v>713</v>
      </c>
      <c r="B1626" s="27" t="s">
        <v>3124</v>
      </c>
      <c r="C1626" s="170" t="s">
        <v>343</v>
      </c>
      <c r="D1626" s="170">
        <v>50</v>
      </c>
      <c r="E1626" s="67">
        <v>7.02</v>
      </c>
      <c r="F1626" s="68">
        <v>5</v>
      </c>
      <c r="G1626" s="71"/>
      <c r="H1626" s="68">
        <f>F1626*G1626</f>
        <v>0</v>
      </c>
    </row>
    <row r="1627" spans="1:8" s="168" customFormat="1" ht="35.1" customHeight="1">
      <c r="A1627" s="124" t="s">
        <v>1803</v>
      </c>
      <c r="B1627" s="27" t="s">
        <v>3125</v>
      </c>
      <c r="C1627" s="44" t="s">
        <v>334</v>
      </c>
      <c r="D1627" s="42">
        <v>50</v>
      </c>
      <c r="E1627" s="67">
        <v>7.02</v>
      </c>
      <c r="F1627" s="68">
        <v>5</v>
      </c>
      <c r="G1627" s="70"/>
      <c r="H1627" s="68">
        <f>F1627*G1627</f>
        <v>0</v>
      </c>
    </row>
    <row r="1628" spans="1:8" s="168" customFormat="1" ht="35.1" customHeight="1">
      <c r="A1628" s="127" t="s">
        <v>865</v>
      </c>
      <c r="B1628" s="27" t="s">
        <v>3764</v>
      </c>
      <c r="C1628" s="44" t="s">
        <v>284</v>
      </c>
      <c r="D1628" s="42"/>
      <c r="E1628" s="67">
        <v>15.16</v>
      </c>
      <c r="F1628" s="68">
        <v>10.8</v>
      </c>
      <c r="G1628" s="122"/>
      <c r="H1628" s="68">
        <f>F1628*G1628</f>
        <v>0</v>
      </c>
    </row>
    <row r="1629" spans="1:8" s="168" customFormat="1" ht="35.1" customHeight="1">
      <c r="A1629" s="157" t="s">
        <v>1805</v>
      </c>
      <c r="B1629" s="43" t="s">
        <v>1804</v>
      </c>
      <c r="C1629" s="85" t="s">
        <v>226</v>
      </c>
      <c r="D1629" s="85"/>
      <c r="E1629" s="67">
        <v>9.39</v>
      </c>
      <c r="F1629" s="68">
        <v>6.69</v>
      </c>
      <c r="G1629" s="129"/>
      <c r="H1629" s="68">
        <f>F1629*G1629</f>
        <v>0</v>
      </c>
    </row>
    <row r="1630" spans="1:8" s="168" customFormat="1" ht="35.1" customHeight="1">
      <c r="A1630" s="155" t="s">
        <v>866</v>
      </c>
      <c r="B1630" s="48" t="s">
        <v>867</v>
      </c>
      <c r="C1630" s="44" t="s">
        <v>257</v>
      </c>
      <c r="D1630" s="171">
        <v>40</v>
      </c>
      <c r="E1630" s="67">
        <v>4.72</v>
      </c>
      <c r="F1630" s="68">
        <v>3.36</v>
      </c>
      <c r="G1630" s="129"/>
      <c r="H1630" s="68">
        <f>F1630*G1630</f>
        <v>0</v>
      </c>
    </row>
    <row r="1631" spans="1:8" s="168" customFormat="1" ht="35.1" customHeight="1">
      <c r="A1631" s="155" t="s">
        <v>868</v>
      </c>
      <c r="B1631" s="48" t="s">
        <v>869</v>
      </c>
      <c r="C1631" s="44" t="s">
        <v>870</v>
      </c>
      <c r="D1631" s="176">
        <v>40</v>
      </c>
      <c r="E1631" s="67">
        <v>14.74</v>
      </c>
      <c r="F1631" s="68">
        <v>10.5</v>
      </c>
      <c r="G1631" s="129"/>
      <c r="H1631" s="68">
        <f>F1631*G1631</f>
        <v>0</v>
      </c>
    </row>
    <row r="1632" spans="1:8" s="168" customFormat="1" ht="35.1" customHeight="1">
      <c r="A1632" s="155" t="s">
        <v>871</v>
      </c>
      <c r="B1632" s="48" t="s">
        <v>872</v>
      </c>
      <c r="C1632" s="44" t="s">
        <v>873</v>
      </c>
      <c r="D1632" s="176">
        <v>40</v>
      </c>
      <c r="E1632" s="67">
        <v>9.5500000000000007</v>
      </c>
      <c r="F1632" s="68">
        <v>6.8</v>
      </c>
      <c r="G1632" s="129"/>
      <c r="H1632" s="68">
        <f>F1632*G1632</f>
        <v>0</v>
      </c>
    </row>
    <row r="1633" spans="1:8" s="168" customFormat="1" ht="35.1" customHeight="1">
      <c r="A1633" s="128" t="s">
        <v>874</v>
      </c>
      <c r="B1633" s="47" t="s">
        <v>875</v>
      </c>
      <c r="C1633" s="44" t="s">
        <v>310</v>
      </c>
      <c r="D1633" s="176">
        <v>30</v>
      </c>
      <c r="E1633" s="67">
        <v>5.17</v>
      </c>
      <c r="F1633" s="68">
        <v>3.68</v>
      </c>
      <c r="G1633" s="129"/>
      <c r="H1633" s="68">
        <f>F1633*G1633</f>
        <v>0</v>
      </c>
    </row>
    <row r="1634" spans="1:8" s="168" customFormat="1" ht="35.1" customHeight="1">
      <c r="A1634" s="142" t="s">
        <v>3889</v>
      </c>
      <c r="B1634" s="50" t="s">
        <v>3765</v>
      </c>
      <c r="C1634" s="44" t="s">
        <v>1911</v>
      </c>
      <c r="D1634" s="42">
        <v>50</v>
      </c>
      <c r="E1634" s="67">
        <v>3.05</v>
      </c>
      <c r="F1634" s="68">
        <v>2.5</v>
      </c>
      <c r="G1634" s="122"/>
      <c r="H1634" s="68">
        <f>F1634*G1634</f>
        <v>0</v>
      </c>
    </row>
    <row r="1635" spans="1:8" s="168" customFormat="1" ht="35.1" customHeight="1">
      <c r="A1635" s="127" t="s">
        <v>3126</v>
      </c>
      <c r="B1635" s="27" t="s">
        <v>3765</v>
      </c>
      <c r="C1635" s="44" t="s">
        <v>730</v>
      </c>
      <c r="D1635" s="42">
        <v>50</v>
      </c>
      <c r="E1635" s="67">
        <v>4.42</v>
      </c>
      <c r="F1635" s="68">
        <v>3.15</v>
      </c>
      <c r="G1635" s="122"/>
      <c r="H1635" s="68">
        <f>F1635*G1635</f>
        <v>0</v>
      </c>
    </row>
    <row r="1636" spans="1:8" s="168" customFormat="1" ht="35.1" customHeight="1">
      <c r="A1636" s="127" t="s">
        <v>3285</v>
      </c>
      <c r="B1636" s="27" t="s">
        <v>3765</v>
      </c>
      <c r="C1636" s="44" t="s">
        <v>286</v>
      </c>
      <c r="D1636" s="42">
        <v>50</v>
      </c>
      <c r="E1636" s="67">
        <v>4.5599999999999996</v>
      </c>
      <c r="F1636" s="68">
        <v>3.25</v>
      </c>
      <c r="G1636" s="122"/>
      <c r="H1636" s="68">
        <f>F1636*G1636</f>
        <v>0</v>
      </c>
    </row>
    <row r="1637" spans="1:8" s="168" customFormat="1" ht="35.1" customHeight="1">
      <c r="A1637" s="124" t="s">
        <v>1806</v>
      </c>
      <c r="B1637" s="27" t="s">
        <v>3765</v>
      </c>
      <c r="C1637" s="42" t="s">
        <v>224</v>
      </c>
      <c r="D1637" s="42">
        <v>40</v>
      </c>
      <c r="E1637" s="67">
        <v>6.21</v>
      </c>
      <c r="F1637" s="68">
        <v>4.42</v>
      </c>
      <c r="G1637" s="70"/>
      <c r="H1637" s="68">
        <f>F1637*G1637</f>
        <v>0</v>
      </c>
    </row>
    <row r="1638" spans="1:8" s="168" customFormat="1" ht="35.1" customHeight="1">
      <c r="A1638" s="127" t="s">
        <v>3286</v>
      </c>
      <c r="B1638" s="27" t="s">
        <v>3765</v>
      </c>
      <c r="C1638" s="44" t="s">
        <v>296</v>
      </c>
      <c r="D1638" s="42">
        <v>50</v>
      </c>
      <c r="E1638" s="67">
        <v>4.2</v>
      </c>
      <c r="F1638" s="68">
        <v>2.99</v>
      </c>
      <c r="G1638" s="122"/>
      <c r="H1638" s="68">
        <f>F1638*G1638</f>
        <v>0</v>
      </c>
    </row>
    <row r="1639" spans="1:8" s="168" customFormat="1" ht="35.1" customHeight="1">
      <c r="A1639" s="127" t="s">
        <v>3287</v>
      </c>
      <c r="B1639" s="27" t="s">
        <v>3765</v>
      </c>
      <c r="C1639" s="44" t="s">
        <v>2582</v>
      </c>
      <c r="D1639" s="42">
        <v>50</v>
      </c>
      <c r="E1639" s="67">
        <v>3.72</v>
      </c>
      <c r="F1639" s="68">
        <v>2.65</v>
      </c>
      <c r="G1639" s="122"/>
      <c r="H1639" s="68">
        <f>F1639*G1639</f>
        <v>0</v>
      </c>
    </row>
    <row r="1640" spans="1:8" s="168" customFormat="1" ht="35.1" customHeight="1">
      <c r="A1640" s="126" t="s">
        <v>877</v>
      </c>
      <c r="B1640" s="27" t="s">
        <v>3765</v>
      </c>
      <c r="C1640" s="44" t="s">
        <v>878</v>
      </c>
      <c r="D1640" s="42">
        <v>40</v>
      </c>
      <c r="E1640" s="67">
        <v>5.29</v>
      </c>
      <c r="F1640" s="68">
        <v>3.77</v>
      </c>
      <c r="G1640" s="122"/>
      <c r="H1640" s="68">
        <f>F1640*G1640</f>
        <v>0</v>
      </c>
    </row>
    <row r="1641" spans="1:8" s="168" customFormat="1" ht="35.1" customHeight="1">
      <c r="A1641" s="126" t="s">
        <v>2018</v>
      </c>
      <c r="B1641" s="27" t="s">
        <v>3766</v>
      </c>
      <c r="C1641" s="44" t="s">
        <v>218</v>
      </c>
      <c r="D1641" s="42">
        <v>50</v>
      </c>
      <c r="E1641" s="67">
        <v>6.67</v>
      </c>
      <c r="F1641" s="68">
        <v>4.75</v>
      </c>
      <c r="G1641" s="122"/>
      <c r="H1641" s="68">
        <f>F1641*G1641</f>
        <v>0</v>
      </c>
    </row>
    <row r="1642" spans="1:8" s="168" customFormat="1" ht="35.1" customHeight="1">
      <c r="A1642" s="127" t="s">
        <v>3288</v>
      </c>
      <c r="B1642" s="27" t="s">
        <v>3767</v>
      </c>
      <c r="C1642" s="44" t="s">
        <v>284</v>
      </c>
      <c r="D1642" s="42">
        <v>50</v>
      </c>
      <c r="E1642" s="67">
        <v>3.09</v>
      </c>
      <c r="F1642" s="68">
        <v>2.2000000000000002</v>
      </c>
      <c r="G1642" s="122"/>
      <c r="H1642" s="68">
        <f>F1642*G1642</f>
        <v>0</v>
      </c>
    </row>
    <row r="1643" spans="1:8" s="168" customFormat="1" ht="35.1" customHeight="1">
      <c r="A1643" s="127" t="s">
        <v>3128</v>
      </c>
      <c r="B1643" s="27" t="s">
        <v>3767</v>
      </c>
      <c r="C1643" s="44" t="s">
        <v>300</v>
      </c>
      <c r="D1643" s="42">
        <v>50</v>
      </c>
      <c r="E1643" s="67">
        <v>5.45</v>
      </c>
      <c r="F1643" s="68">
        <v>3.88</v>
      </c>
      <c r="G1643" s="122"/>
      <c r="H1643" s="68">
        <f>F1643*G1643</f>
        <v>0</v>
      </c>
    </row>
    <row r="1644" spans="1:8" s="168" customFormat="1" ht="35.1" customHeight="1">
      <c r="A1644" s="127" t="s">
        <v>2508</v>
      </c>
      <c r="B1644" s="27" t="s">
        <v>3767</v>
      </c>
      <c r="C1644" s="44" t="s">
        <v>230</v>
      </c>
      <c r="D1644" s="42">
        <v>50</v>
      </c>
      <c r="E1644" s="67">
        <v>4.3499999999999996</v>
      </c>
      <c r="F1644" s="68">
        <v>3.1</v>
      </c>
      <c r="G1644" s="122"/>
      <c r="H1644" s="68">
        <f>F1644*G1644</f>
        <v>0</v>
      </c>
    </row>
    <row r="1645" spans="1:8" s="168" customFormat="1" ht="35.1" customHeight="1">
      <c r="A1645" s="126" t="s">
        <v>876</v>
      </c>
      <c r="B1645" s="27" t="s">
        <v>3768</v>
      </c>
      <c r="C1645" s="44" t="s">
        <v>246</v>
      </c>
      <c r="D1645" s="42">
        <v>40</v>
      </c>
      <c r="E1645" s="67">
        <v>5.41</v>
      </c>
      <c r="F1645" s="68">
        <v>3.85</v>
      </c>
      <c r="G1645" s="122"/>
      <c r="H1645" s="68">
        <f>F1645*G1645</f>
        <v>0</v>
      </c>
    </row>
    <row r="1646" spans="1:8" s="168" customFormat="1" ht="35.1" customHeight="1">
      <c r="A1646" s="127" t="s">
        <v>3129</v>
      </c>
      <c r="B1646" s="27" t="s">
        <v>3769</v>
      </c>
      <c r="C1646" s="44" t="s">
        <v>287</v>
      </c>
      <c r="D1646" s="42">
        <v>50</v>
      </c>
      <c r="E1646" s="67">
        <v>3.22</v>
      </c>
      <c r="F1646" s="68">
        <v>2.29</v>
      </c>
      <c r="G1646" s="122"/>
      <c r="H1646" s="68">
        <f>F1646*G1646</f>
        <v>0</v>
      </c>
    </row>
    <row r="1647" spans="1:8" s="168" customFormat="1" ht="35.1" customHeight="1">
      <c r="A1647" s="126" t="s">
        <v>879</v>
      </c>
      <c r="B1647" s="27" t="s">
        <v>3770</v>
      </c>
      <c r="C1647" s="44" t="s">
        <v>403</v>
      </c>
      <c r="D1647" s="42">
        <v>50</v>
      </c>
      <c r="E1647" s="67">
        <v>3.79</v>
      </c>
      <c r="F1647" s="68">
        <v>2.7</v>
      </c>
      <c r="G1647" s="122"/>
      <c r="H1647" s="68">
        <f>F1647*G1647</f>
        <v>0</v>
      </c>
    </row>
    <row r="1648" spans="1:8" s="168" customFormat="1" ht="35.1" customHeight="1">
      <c r="A1648" s="127" t="s">
        <v>3127</v>
      </c>
      <c r="B1648" s="27" t="s">
        <v>3771</v>
      </c>
      <c r="C1648" s="44" t="s">
        <v>306</v>
      </c>
      <c r="D1648" s="42">
        <v>50</v>
      </c>
      <c r="E1648" s="67">
        <v>3.76</v>
      </c>
      <c r="F1648" s="68">
        <v>2.68</v>
      </c>
      <c r="G1648" s="122"/>
      <c r="H1648" s="68">
        <f>F1648*G1648</f>
        <v>0</v>
      </c>
    </row>
    <row r="1649" spans="1:8" s="168" customFormat="1" ht="35.1" customHeight="1">
      <c r="A1649" s="155" t="s">
        <v>2019</v>
      </c>
      <c r="B1649" s="47" t="s">
        <v>2403</v>
      </c>
      <c r="C1649" s="44" t="s">
        <v>218</v>
      </c>
      <c r="D1649" s="169">
        <v>2</v>
      </c>
      <c r="E1649" s="67">
        <v>57.24</v>
      </c>
      <c r="F1649" s="68">
        <v>40.770000000000003</v>
      </c>
      <c r="G1649" s="129"/>
      <c r="H1649" s="68">
        <f>F1649*G1649</f>
        <v>0</v>
      </c>
    </row>
    <row r="1650" spans="1:8" s="168" customFormat="1" ht="35.1" customHeight="1">
      <c r="A1650" s="127" t="s">
        <v>2425</v>
      </c>
      <c r="B1650" s="27" t="s">
        <v>3772</v>
      </c>
      <c r="C1650" s="85" t="s">
        <v>222</v>
      </c>
      <c r="D1650" s="42">
        <v>2</v>
      </c>
      <c r="E1650" s="67">
        <v>56.86</v>
      </c>
      <c r="F1650" s="68">
        <v>40.5</v>
      </c>
      <c r="G1650" s="122"/>
      <c r="H1650" s="68">
        <f>F1650*G1650</f>
        <v>0</v>
      </c>
    </row>
    <row r="1651" spans="1:8" s="168" customFormat="1" ht="35.1" customHeight="1">
      <c r="A1651" s="142" t="s">
        <v>3961</v>
      </c>
      <c r="B1651" s="50" t="s">
        <v>3772</v>
      </c>
      <c r="C1651" s="44" t="s">
        <v>285</v>
      </c>
      <c r="D1651" s="42">
        <v>2</v>
      </c>
      <c r="E1651" s="67">
        <v>48.65</v>
      </c>
      <c r="F1651" s="68">
        <v>39.880000000000003</v>
      </c>
      <c r="G1651" s="122"/>
      <c r="H1651" s="68">
        <f>F1651*G1651</f>
        <v>0</v>
      </c>
    </row>
    <row r="1652" spans="1:8" s="168" customFormat="1" ht="35.1" customHeight="1">
      <c r="A1652" s="127" t="s">
        <v>3289</v>
      </c>
      <c r="B1652" s="27" t="s">
        <v>3772</v>
      </c>
      <c r="C1652" s="44" t="s">
        <v>292</v>
      </c>
      <c r="D1652" s="42">
        <v>2</v>
      </c>
      <c r="E1652" s="67">
        <v>56.13</v>
      </c>
      <c r="F1652" s="68">
        <v>39.979999999999997</v>
      </c>
      <c r="G1652" s="122"/>
      <c r="H1652" s="68">
        <f>F1652*G1652</f>
        <v>0</v>
      </c>
    </row>
    <row r="1653" spans="1:8" s="168" customFormat="1" ht="35.1" customHeight="1">
      <c r="A1653" s="127" t="s">
        <v>2255</v>
      </c>
      <c r="B1653" s="27" t="s">
        <v>3773</v>
      </c>
      <c r="C1653" s="85" t="s">
        <v>222</v>
      </c>
      <c r="D1653" s="42">
        <v>2</v>
      </c>
      <c r="E1653" s="67">
        <v>57.28</v>
      </c>
      <c r="F1653" s="68">
        <v>40.799999999999997</v>
      </c>
      <c r="G1653" s="122"/>
      <c r="H1653" s="68">
        <f>F1653*G1653</f>
        <v>0</v>
      </c>
    </row>
    <row r="1654" spans="1:8" s="168" customFormat="1" ht="35.1" customHeight="1">
      <c r="A1654" s="126" t="s">
        <v>2256</v>
      </c>
      <c r="B1654" s="27" t="s">
        <v>3773</v>
      </c>
      <c r="C1654" s="44" t="s">
        <v>423</v>
      </c>
      <c r="D1654" s="42">
        <v>2</v>
      </c>
      <c r="E1654" s="67">
        <v>54.62</v>
      </c>
      <c r="F1654" s="68">
        <v>38.9</v>
      </c>
      <c r="G1654" s="122"/>
      <c r="H1654" s="68">
        <f>F1654*G1654</f>
        <v>0</v>
      </c>
    </row>
    <row r="1655" spans="1:8" s="168" customFormat="1" ht="35.1" customHeight="1">
      <c r="A1655" s="124" t="s">
        <v>1807</v>
      </c>
      <c r="B1655" s="27" t="s">
        <v>3773</v>
      </c>
      <c r="C1655" s="42" t="s">
        <v>310</v>
      </c>
      <c r="D1655" s="42">
        <v>2</v>
      </c>
      <c r="E1655" s="67">
        <v>47.17</v>
      </c>
      <c r="F1655" s="68">
        <v>33.6</v>
      </c>
      <c r="G1655" s="70"/>
      <c r="H1655" s="68">
        <f>F1655*G1655</f>
        <v>0</v>
      </c>
    </row>
    <row r="1656" spans="1:8" s="168" customFormat="1" ht="35.1" customHeight="1">
      <c r="A1656" s="126" t="s">
        <v>1808</v>
      </c>
      <c r="B1656" s="27" t="s">
        <v>3774</v>
      </c>
      <c r="C1656" s="44" t="s">
        <v>284</v>
      </c>
      <c r="D1656" s="42">
        <v>2</v>
      </c>
      <c r="E1656" s="67">
        <v>54.05</v>
      </c>
      <c r="F1656" s="68">
        <v>38.5</v>
      </c>
      <c r="G1656" s="122"/>
      <c r="H1656" s="68">
        <f>F1656*G1656</f>
        <v>0</v>
      </c>
    </row>
    <row r="1657" spans="1:8" s="168" customFormat="1" ht="35.1" customHeight="1">
      <c r="A1657" s="128" t="s">
        <v>2022</v>
      </c>
      <c r="B1657" s="47" t="s">
        <v>2404</v>
      </c>
      <c r="C1657" s="44" t="s">
        <v>218</v>
      </c>
      <c r="D1657" s="169">
        <v>2</v>
      </c>
      <c r="E1657" s="67">
        <v>69.58</v>
      </c>
      <c r="F1657" s="68">
        <v>49.56</v>
      </c>
      <c r="G1657" s="129"/>
      <c r="H1657" s="68">
        <f>F1657*G1657</f>
        <v>0</v>
      </c>
    </row>
    <row r="1658" spans="1:8" s="168" customFormat="1" ht="35.1" customHeight="1">
      <c r="A1658" s="142" t="s">
        <v>3893</v>
      </c>
      <c r="B1658" s="50" t="s">
        <v>3775</v>
      </c>
      <c r="C1658" s="44" t="s">
        <v>730</v>
      </c>
      <c r="D1658" s="42">
        <v>2</v>
      </c>
      <c r="E1658" s="67">
        <v>63.68</v>
      </c>
      <c r="F1658" s="68">
        <v>52.2</v>
      </c>
      <c r="G1658" s="122"/>
      <c r="H1658" s="68">
        <f>F1658*G1658</f>
        <v>0</v>
      </c>
    </row>
    <row r="1659" spans="1:8" s="168" customFormat="1" ht="35.1" customHeight="1">
      <c r="A1659" s="127" t="s">
        <v>2365</v>
      </c>
      <c r="B1659" s="27" t="s">
        <v>3775</v>
      </c>
      <c r="C1659" s="44" t="s">
        <v>284</v>
      </c>
      <c r="D1659" s="42">
        <v>2</v>
      </c>
      <c r="E1659" s="67">
        <v>65.290000000000006</v>
      </c>
      <c r="F1659" s="68">
        <v>46.5</v>
      </c>
      <c r="G1659" s="122"/>
      <c r="H1659" s="68">
        <f>F1659*G1659</f>
        <v>0</v>
      </c>
    </row>
    <row r="1660" spans="1:8" s="168" customFormat="1" ht="35.1" customHeight="1">
      <c r="A1660" s="126" t="s">
        <v>2257</v>
      </c>
      <c r="B1660" s="27" t="s">
        <v>3775</v>
      </c>
      <c r="C1660" s="44" t="s">
        <v>294</v>
      </c>
      <c r="D1660" s="42" t="s">
        <v>2258</v>
      </c>
      <c r="E1660" s="67">
        <v>83.96</v>
      </c>
      <c r="F1660" s="68">
        <v>59.8</v>
      </c>
      <c r="G1660" s="122"/>
      <c r="H1660" s="68">
        <f>F1660*G1660</f>
        <v>0</v>
      </c>
    </row>
    <row r="1661" spans="1:8" s="168" customFormat="1" ht="35.1" customHeight="1">
      <c r="A1661" s="126" t="s">
        <v>2020</v>
      </c>
      <c r="B1661" s="27" t="s">
        <v>3775</v>
      </c>
      <c r="C1661" s="44" t="s">
        <v>285</v>
      </c>
      <c r="D1661" s="42">
        <v>2</v>
      </c>
      <c r="E1661" s="67">
        <v>62.48</v>
      </c>
      <c r="F1661" s="68">
        <v>44.5</v>
      </c>
      <c r="G1661" s="122"/>
      <c r="H1661" s="68">
        <f>F1661*G1661</f>
        <v>0</v>
      </c>
    </row>
    <row r="1662" spans="1:8" s="168" customFormat="1" ht="35.1" customHeight="1">
      <c r="A1662" s="126" t="s">
        <v>880</v>
      </c>
      <c r="B1662" s="27" t="s">
        <v>3775</v>
      </c>
      <c r="C1662" s="44" t="s">
        <v>403</v>
      </c>
      <c r="D1662" s="42">
        <v>2</v>
      </c>
      <c r="E1662" s="67">
        <v>62.76</v>
      </c>
      <c r="F1662" s="68">
        <v>44.7</v>
      </c>
      <c r="G1662" s="122"/>
      <c r="H1662" s="68">
        <f>F1662*G1662</f>
        <v>0</v>
      </c>
    </row>
    <row r="1663" spans="1:8" s="168" customFormat="1" ht="35.1" customHeight="1">
      <c r="A1663" s="142" t="s">
        <v>3973</v>
      </c>
      <c r="B1663" s="50" t="s">
        <v>3775</v>
      </c>
      <c r="C1663" s="44" t="s">
        <v>217</v>
      </c>
      <c r="D1663" s="42">
        <v>2</v>
      </c>
      <c r="E1663" s="67">
        <v>47.34</v>
      </c>
      <c r="F1663" s="68">
        <v>38.799999999999997</v>
      </c>
      <c r="G1663" s="122"/>
      <c r="H1663" s="68">
        <f>F1663*G1663</f>
        <v>0</v>
      </c>
    </row>
    <row r="1664" spans="1:8" s="168" customFormat="1" ht="35.1" customHeight="1">
      <c r="A1664" s="127" t="s">
        <v>2259</v>
      </c>
      <c r="B1664" s="27" t="s">
        <v>3775</v>
      </c>
      <c r="C1664" s="42" t="s">
        <v>257</v>
      </c>
      <c r="D1664" s="42">
        <v>2</v>
      </c>
      <c r="E1664" s="67">
        <v>67.040000000000006</v>
      </c>
      <c r="F1664" s="68">
        <v>47.75</v>
      </c>
      <c r="G1664" s="122"/>
      <c r="H1664" s="68">
        <f>F1664*G1664</f>
        <v>0</v>
      </c>
    </row>
    <row r="1665" spans="1:8" s="168" customFormat="1" ht="35.1" customHeight="1">
      <c r="A1665" s="126" t="s">
        <v>2021</v>
      </c>
      <c r="B1665" s="27" t="s">
        <v>3775</v>
      </c>
      <c r="C1665" s="44" t="s">
        <v>292</v>
      </c>
      <c r="D1665" s="42">
        <v>2</v>
      </c>
      <c r="E1665" s="67">
        <v>64.44</v>
      </c>
      <c r="F1665" s="68">
        <v>45.9</v>
      </c>
      <c r="G1665" s="122"/>
      <c r="H1665" s="68">
        <f>F1665*G1665</f>
        <v>0</v>
      </c>
    </row>
    <row r="1666" spans="1:8" s="168" customFormat="1" ht="35.1" customHeight="1">
      <c r="A1666" s="142" t="s">
        <v>3904</v>
      </c>
      <c r="B1666" s="50" t="s">
        <v>3905</v>
      </c>
      <c r="C1666" s="44" t="s">
        <v>284</v>
      </c>
      <c r="D1666" s="42">
        <v>2</v>
      </c>
      <c r="E1666" s="67">
        <v>51.97</v>
      </c>
      <c r="F1666" s="68">
        <v>42.6</v>
      </c>
      <c r="G1666" s="122"/>
      <c r="H1666" s="68">
        <f>F1666*G1666</f>
        <v>0</v>
      </c>
    </row>
    <row r="1667" spans="1:8" s="168" customFormat="1" ht="35.1" customHeight="1">
      <c r="A1667" s="128" t="s">
        <v>2023</v>
      </c>
      <c r="B1667" s="47" t="s">
        <v>2024</v>
      </c>
      <c r="C1667" s="44" t="s">
        <v>263</v>
      </c>
      <c r="D1667" s="169">
        <v>2</v>
      </c>
      <c r="E1667" s="67">
        <v>67.040000000000006</v>
      </c>
      <c r="F1667" s="68">
        <v>47.75</v>
      </c>
      <c r="G1667" s="129"/>
      <c r="H1667" s="68">
        <f>F1667*G1667</f>
        <v>0</v>
      </c>
    </row>
    <row r="1668" spans="1:8" s="168" customFormat="1" ht="35.1" customHeight="1">
      <c r="A1668" s="128" t="s">
        <v>883</v>
      </c>
      <c r="B1668" s="48" t="s">
        <v>884</v>
      </c>
      <c r="C1668" s="44"/>
      <c r="D1668" s="171">
        <v>320</v>
      </c>
      <c r="E1668" s="67">
        <v>11.64</v>
      </c>
      <c r="F1668" s="68">
        <v>8.2899999999999991</v>
      </c>
      <c r="G1668" s="129"/>
      <c r="H1668" s="68">
        <f>F1668*G1668</f>
        <v>0</v>
      </c>
    </row>
    <row r="1669" spans="1:8" s="168" customFormat="1" ht="35.1" customHeight="1">
      <c r="A1669" s="130" t="s">
        <v>892</v>
      </c>
      <c r="B1669" s="27" t="s">
        <v>3130</v>
      </c>
      <c r="C1669" s="170" t="s">
        <v>539</v>
      </c>
      <c r="D1669" s="170">
        <v>10</v>
      </c>
      <c r="E1669" s="67">
        <v>5.62</v>
      </c>
      <c r="F1669" s="68">
        <v>4</v>
      </c>
      <c r="G1669" s="70"/>
      <c r="H1669" s="68">
        <f>F1669*G1669</f>
        <v>0</v>
      </c>
    </row>
    <row r="1670" spans="1:8" s="168" customFormat="1" ht="35.1" customHeight="1">
      <c r="A1670" s="128" t="s">
        <v>893</v>
      </c>
      <c r="B1670" s="48" t="s">
        <v>2025</v>
      </c>
      <c r="C1670" s="44" t="s">
        <v>224</v>
      </c>
      <c r="D1670" s="175">
        <v>100</v>
      </c>
      <c r="E1670" s="67">
        <v>47.03</v>
      </c>
      <c r="F1670" s="68">
        <v>33.5</v>
      </c>
      <c r="G1670" s="129"/>
      <c r="H1670" s="68">
        <f>F1670*G1670</f>
        <v>0</v>
      </c>
    </row>
    <row r="1671" spans="1:8" s="168" customFormat="1" ht="35.1" customHeight="1">
      <c r="A1671" s="128" t="s">
        <v>894</v>
      </c>
      <c r="B1671" s="48" t="s">
        <v>2026</v>
      </c>
      <c r="C1671" s="44" t="s">
        <v>224</v>
      </c>
      <c r="D1671" s="175">
        <v>100</v>
      </c>
      <c r="E1671" s="67">
        <v>32.99</v>
      </c>
      <c r="F1671" s="68">
        <v>23.5</v>
      </c>
      <c r="G1671" s="129"/>
      <c r="H1671" s="68">
        <f>F1671*G1671</f>
        <v>0</v>
      </c>
    </row>
    <row r="1672" spans="1:8" s="168" customFormat="1" ht="35.1" customHeight="1">
      <c r="A1672" s="157" t="s">
        <v>2448</v>
      </c>
      <c r="B1672" s="27" t="s">
        <v>2449</v>
      </c>
      <c r="C1672" s="85" t="s">
        <v>252</v>
      </c>
      <c r="D1672" s="85"/>
      <c r="E1672" s="67">
        <v>29.81</v>
      </c>
      <c r="F1672" s="68">
        <v>21.23</v>
      </c>
      <c r="G1672" s="129"/>
      <c r="H1672" s="68">
        <f>F1672*G1672</f>
        <v>0</v>
      </c>
    </row>
    <row r="1673" spans="1:8" s="168" customFormat="1" ht="35.1" customHeight="1">
      <c r="A1673" s="157" t="s">
        <v>1809</v>
      </c>
      <c r="B1673" s="43" t="s">
        <v>1810</v>
      </c>
      <c r="C1673" s="85"/>
      <c r="D1673" s="85"/>
      <c r="E1673" s="67">
        <v>37.630000000000003</v>
      </c>
      <c r="F1673" s="68">
        <v>26.8</v>
      </c>
      <c r="G1673" s="129"/>
      <c r="H1673" s="68">
        <f>F1673*G1673</f>
        <v>0</v>
      </c>
    </row>
    <row r="1674" spans="1:8" s="168" customFormat="1" ht="35.1" customHeight="1">
      <c r="A1674" s="130" t="s">
        <v>888</v>
      </c>
      <c r="B1674" s="27" t="s">
        <v>3131</v>
      </c>
      <c r="C1674" s="170" t="s">
        <v>882</v>
      </c>
      <c r="D1674" s="170">
        <v>10</v>
      </c>
      <c r="E1674" s="67">
        <v>28.92</v>
      </c>
      <c r="F1674" s="68">
        <v>20.6</v>
      </c>
      <c r="G1674" s="70"/>
      <c r="H1674" s="68">
        <f>F1674*G1674</f>
        <v>0</v>
      </c>
    </row>
    <row r="1675" spans="1:8" s="168" customFormat="1" ht="35.1" customHeight="1">
      <c r="A1675" s="126" t="s">
        <v>895</v>
      </c>
      <c r="B1675" s="27" t="s">
        <v>3132</v>
      </c>
      <c r="C1675" s="44" t="s">
        <v>1911</v>
      </c>
      <c r="D1675" s="42">
        <v>100</v>
      </c>
      <c r="E1675" s="67">
        <v>9.34</v>
      </c>
      <c r="F1675" s="68">
        <v>6.65</v>
      </c>
      <c r="G1675" s="122"/>
      <c r="H1675" s="68">
        <f>F1675*G1675</f>
        <v>0</v>
      </c>
    </row>
    <row r="1676" spans="1:8" s="168" customFormat="1" ht="35.1" customHeight="1">
      <c r="A1676" s="126" t="s">
        <v>881</v>
      </c>
      <c r="B1676" s="27" t="s">
        <v>3133</v>
      </c>
      <c r="C1676" s="44" t="s">
        <v>882</v>
      </c>
      <c r="D1676" s="42">
        <v>30</v>
      </c>
      <c r="E1676" s="67">
        <v>7.27</v>
      </c>
      <c r="F1676" s="68">
        <v>5.18</v>
      </c>
      <c r="G1676" s="122"/>
      <c r="H1676" s="68">
        <f>F1676*G1676</f>
        <v>0</v>
      </c>
    </row>
    <row r="1677" spans="1:8" s="168" customFormat="1" ht="35.1" customHeight="1">
      <c r="A1677" s="130" t="s">
        <v>887</v>
      </c>
      <c r="B1677" s="27" t="s">
        <v>3134</v>
      </c>
      <c r="C1677" s="170" t="s">
        <v>882</v>
      </c>
      <c r="D1677" s="170">
        <v>30</v>
      </c>
      <c r="E1677" s="67">
        <v>14.04</v>
      </c>
      <c r="F1677" s="68">
        <v>10</v>
      </c>
      <c r="G1677" s="70"/>
      <c r="H1677" s="68">
        <f>F1677*G1677</f>
        <v>0</v>
      </c>
    </row>
    <row r="1678" spans="1:8" s="168" customFormat="1" ht="35.1" customHeight="1">
      <c r="A1678" s="130" t="s">
        <v>889</v>
      </c>
      <c r="B1678" s="27" t="s">
        <v>3135</v>
      </c>
      <c r="C1678" s="170" t="s">
        <v>882</v>
      </c>
      <c r="D1678" s="170">
        <v>20</v>
      </c>
      <c r="E1678" s="67">
        <v>15.02</v>
      </c>
      <c r="F1678" s="68">
        <v>10.7</v>
      </c>
      <c r="G1678" s="70"/>
      <c r="H1678" s="68">
        <f>F1678*G1678</f>
        <v>0</v>
      </c>
    </row>
    <row r="1679" spans="1:8" s="168" customFormat="1" ht="35.1" customHeight="1">
      <c r="A1679" s="130" t="s">
        <v>890</v>
      </c>
      <c r="B1679" s="27" t="s">
        <v>3136</v>
      </c>
      <c r="C1679" s="170" t="s">
        <v>882</v>
      </c>
      <c r="D1679" s="170">
        <v>10</v>
      </c>
      <c r="E1679" s="67">
        <v>30.33</v>
      </c>
      <c r="F1679" s="68">
        <v>21.6</v>
      </c>
      <c r="G1679" s="70"/>
      <c r="H1679" s="68">
        <f>F1679*G1679</f>
        <v>0</v>
      </c>
    </row>
    <row r="1680" spans="1:8" s="168" customFormat="1" ht="35.1" customHeight="1">
      <c r="A1680" s="130" t="s">
        <v>891</v>
      </c>
      <c r="B1680" s="27" t="s">
        <v>3137</v>
      </c>
      <c r="C1680" s="170" t="s">
        <v>882</v>
      </c>
      <c r="D1680" s="170">
        <v>10</v>
      </c>
      <c r="E1680" s="67">
        <v>33.700000000000003</v>
      </c>
      <c r="F1680" s="68">
        <v>24</v>
      </c>
      <c r="G1680" s="70"/>
      <c r="H1680" s="68">
        <f>F1680*G1680</f>
        <v>0</v>
      </c>
    </row>
    <row r="1681" spans="1:8" s="168" customFormat="1" ht="35.1" customHeight="1">
      <c r="A1681" s="126" t="s">
        <v>885</v>
      </c>
      <c r="B1681" s="27" t="s">
        <v>3138</v>
      </c>
      <c r="C1681" s="44" t="s">
        <v>882</v>
      </c>
      <c r="D1681" s="42">
        <v>20</v>
      </c>
      <c r="E1681" s="67">
        <v>14.6</v>
      </c>
      <c r="F1681" s="68">
        <v>10.4</v>
      </c>
      <c r="G1681" s="122"/>
      <c r="H1681" s="68">
        <f>F1681*G1681</f>
        <v>0</v>
      </c>
    </row>
    <row r="1682" spans="1:8" s="168" customFormat="1" ht="35.1" customHeight="1">
      <c r="A1682" s="126" t="s">
        <v>886</v>
      </c>
      <c r="B1682" s="27" t="s">
        <v>3139</v>
      </c>
      <c r="C1682" s="44" t="s">
        <v>882</v>
      </c>
      <c r="D1682" s="42">
        <v>20</v>
      </c>
      <c r="E1682" s="67">
        <v>15.87</v>
      </c>
      <c r="F1682" s="68">
        <v>11.3</v>
      </c>
      <c r="G1682" s="122"/>
      <c r="H1682" s="68">
        <f>F1682*G1682</f>
        <v>0</v>
      </c>
    </row>
    <row r="1683" spans="1:8" s="168" customFormat="1" ht="35.1" customHeight="1">
      <c r="A1683" s="155" t="s">
        <v>897</v>
      </c>
      <c r="B1683" s="48" t="s">
        <v>2027</v>
      </c>
      <c r="C1683" s="44" t="s">
        <v>224</v>
      </c>
      <c r="D1683" s="175">
        <v>24</v>
      </c>
      <c r="E1683" s="67">
        <v>17.690000000000001</v>
      </c>
      <c r="F1683" s="68">
        <v>12.6</v>
      </c>
      <c r="G1683" s="129"/>
      <c r="H1683" s="68">
        <f>F1683*G1683</f>
        <v>0</v>
      </c>
    </row>
    <row r="1684" spans="1:8" s="168" customFormat="1" ht="35.1" customHeight="1">
      <c r="A1684" s="155" t="s">
        <v>898</v>
      </c>
      <c r="B1684" s="48" t="s">
        <v>2027</v>
      </c>
      <c r="C1684" s="44" t="s">
        <v>252</v>
      </c>
      <c r="D1684" s="175">
        <v>24</v>
      </c>
      <c r="E1684" s="67">
        <v>17.2</v>
      </c>
      <c r="F1684" s="68">
        <v>12.25</v>
      </c>
      <c r="G1684" s="129"/>
      <c r="H1684" s="68">
        <f>F1684*G1684</f>
        <v>0</v>
      </c>
    </row>
    <row r="1685" spans="1:8" s="168" customFormat="1" ht="35.1" customHeight="1">
      <c r="A1685" s="124" t="s">
        <v>2260</v>
      </c>
      <c r="B1685" s="27" t="s">
        <v>3776</v>
      </c>
      <c r="C1685" s="44" t="s">
        <v>343</v>
      </c>
      <c r="D1685" s="42">
        <v>40</v>
      </c>
      <c r="E1685" s="67">
        <v>11.09</v>
      </c>
      <c r="F1685" s="68">
        <v>7.9</v>
      </c>
      <c r="G1685" s="122"/>
      <c r="H1685" s="68">
        <f>F1685*G1685</f>
        <v>0</v>
      </c>
    </row>
    <row r="1686" spans="1:8" s="168" customFormat="1" ht="35.1" customHeight="1">
      <c r="A1686" s="127" t="s">
        <v>3140</v>
      </c>
      <c r="B1686" s="27" t="s">
        <v>3776</v>
      </c>
      <c r="C1686" s="44" t="s">
        <v>252</v>
      </c>
      <c r="D1686" s="42">
        <v>30</v>
      </c>
      <c r="E1686" s="67">
        <v>14.46</v>
      </c>
      <c r="F1686" s="68">
        <v>10.3</v>
      </c>
      <c r="G1686" s="122"/>
      <c r="H1686" s="68">
        <f>F1686*G1686</f>
        <v>0</v>
      </c>
    </row>
    <row r="1687" spans="1:8" s="168" customFormat="1" ht="35.1" customHeight="1">
      <c r="A1687" s="126" t="s">
        <v>1632</v>
      </c>
      <c r="B1687" s="27" t="s">
        <v>3776</v>
      </c>
      <c r="C1687" s="44" t="s">
        <v>647</v>
      </c>
      <c r="D1687" s="42">
        <v>40</v>
      </c>
      <c r="E1687" s="67">
        <v>11.22</v>
      </c>
      <c r="F1687" s="68">
        <v>7.99</v>
      </c>
      <c r="G1687" s="122"/>
      <c r="H1687" s="68">
        <f>F1687*G1687</f>
        <v>0</v>
      </c>
    </row>
    <row r="1688" spans="1:8" s="168" customFormat="1" ht="35.1" customHeight="1">
      <c r="A1688" s="126" t="s">
        <v>896</v>
      </c>
      <c r="B1688" s="27" t="s">
        <v>3776</v>
      </c>
      <c r="C1688" s="44" t="s">
        <v>306</v>
      </c>
      <c r="D1688" s="42">
        <v>40</v>
      </c>
      <c r="E1688" s="67">
        <v>9.48</v>
      </c>
      <c r="F1688" s="68">
        <v>6.75</v>
      </c>
      <c r="G1688" s="122"/>
      <c r="H1688" s="68">
        <f>F1688*G1688</f>
        <v>0</v>
      </c>
    </row>
    <row r="1689" spans="1:8" s="168" customFormat="1" ht="35.1" customHeight="1">
      <c r="A1689" s="157" t="s">
        <v>2463</v>
      </c>
      <c r="B1689" s="27" t="s">
        <v>2464</v>
      </c>
      <c r="C1689" s="85" t="s">
        <v>224</v>
      </c>
      <c r="D1689" s="85"/>
      <c r="E1689" s="67">
        <v>2.04</v>
      </c>
      <c r="F1689" s="68">
        <v>1.45</v>
      </c>
      <c r="G1689" s="129"/>
      <c r="H1689" s="68">
        <f>F1689*G1689</f>
        <v>0</v>
      </c>
    </row>
    <row r="1690" spans="1:8" s="168" customFormat="1" ht="35.1" customHeight="1">
      <c r="A1690" s="157" t="s">
        <v>2367</v>
      </c>
      <c r="B1690" s="27" t="s">
        <v>2368</v>
      </c>
      <c r="C1690" s="44" t="s">
        <v>498</v>
      </c>
      <c r="D1690" s="85"/>
      <c r="E1690" s="67">
        <v>2.04</v>
      </c>
      <c r="F1690" s="68">
        <v>1.45</v>
      </c>
      <c r="G1690" s="129"/>
      <c r="H1690" s="68">
        <f>F1690*G1690</f>
        <v>0</v>
      </c>
    </row>
    <row r="1691" spans="1:8" s="168" customFormat="1" ht="35.1" customHeight="1">
      <c r="A1691" s="127" t="s">
        <v>3141</v>
      </c>
      <c r="B1691" s="27" t="s">
        <v>3777</v>
      </c>
      <c r="C1691" s="44" t="s">
        <v>2207</v>
      </c>
      <c r="D1691" s="42">
        <v>250</v>
      </c>
      <c r="E1691" s="67">
        <v>1.54</v>
      </c>
      <c r="F1691" s="68">
        <v>1.1000000000000001</v>
      </c>
      <c r="G1691" s="122"/>
      <c r="H1691" s="68">
        <f>F1691*G1691</f>
        <v>0</v>
      </c>
    </row>
    <row r="1692" spans="1:8" s="168" customFormat="1" ht="35.1" customHeight="1">
      <c r="A1692" s="155" t="s">
        <v>899</v>
      </c>
      <c r="B1692" s="48" t="s">
        <v>2028</v>
      </c>
      <c r="C1692" s="44" t="s">
        <v>498</v>
      </c>
      <c r="D1692" s="171">
        <v>150</v>
      </c>
      <c r="E1692" s="67">
        <v>4.63</v>
      </c>
      <c r="F1692" s="68">
        <v>3.3</v>
      </c>
      <c r="G1692" s="129"/>
      <c r="H1692" s="68">
        <f>F1692*G1692</f>
        <v>0</v>
      </c>
    </row>
    <row r="1693" spans="1:8" s="168" customFormat="1" ht="35.1" customHeight="1">
      <c r="A1693" s="127" t="s">
        <v>3142</v>
      </c>
      <c r="B1693" s="27" t="s">
        <v>3778</v>
      </c>
      <c r="C1693" s="44" t="s">
        <v>310</v>
      </c>
      <c r="D1693" s="42">
        <v>200</v>
      </c>
      <c r="E1693" s="67">
        <v>2.36</v>
      </c>
      <c r="F1693" s="68">
        <v>1.68</v>
      </c>
      <c r="G1693" s="122"/>
      <c r="H1693" s="68">
        <f>F1693*G1693</f>
        <v>0</v>
      </c>
    </row>
    <row r="1694" spans="1:8" s="168" customFormat="1" ht="35.1" customHeight="1">
      <c r="A1694" s="126" t="s">
        <v>900</v>
      </c>
      <c r="B1694" s="27" t="s">
        <v>3779</v>
      </c>
      <c r="C1694" s="44" t="s">
        <v>1911</v>
      </c>
      <c r="D1694" s="42">
        <v>500</v>
      </c>
      <c r="E1694" s="67">
        <v>1.61</v>
      </c>
      <c r="F1694" s="68">
        <v>1.1499999999999999</v>
      </c>
      <c r="G1694" s="122"/>
      <c r="H1694" s="68">
        <f>F1694*G1694</f>
        <v>0</v>
      </c>
    </row>
    <row r="1695" spans="1:8" s="168" customFormat="1" ht="35.1" customHeight="1">
      <c r="A1695" s="127" t="s">
        <v>3290</v>
      </c>
      <c r="B1695" s="27" t="s">
        <v>3779</v>
      </c>
      <c r="C1695" s="44" t="s">
        <v>218</v>
      </c>
      <c r="D1695" s="42">
        <v>500</v>
      </c>
      <c r="E1695" s="67">
        <v>1.61</v>
      </c>
      <c r="F1695" s="68">
        <v>1.1499999999999999</v>
      </c>
      <c r="G1695" s="122"/>
      <c r="H1695" s="68">
        <f>F1695*G1695</f>
        <v>0</v>
      </c>
    </row>
    <row r="1696" spans="1:8" s="168" customFormat="1" ht="35.1" customHeight="1">
      <c r="A1696" s="126" t="s">
        <v>901</v>
      </c>
      <c r="B1696" s="27" t="s">
        <v>3779</v>
      </c>
      <c r="C1696" s="44" t="s">
        <v>431</v>
      </c>
      <c r="D1696" s="42">
        <v>500</v>
      </c>
      <c r="E1696" s="67">
        <v>1.61</v>
      </c>
      <c r="F1696" s="68">
        <v>1.1499999999999999</v>
      </c>
      <c r="G1696" s="122"/>
      <c r="H1696" s="68">
        <f>F1696*G1696</f>
        <v>0</v>
      </c>
    </row>
    <row r="1697" spans="1:8" s="168" customFormat="1" ht="35.1" customHeight="1">
      <c r="A1697" s="130" t="s">
        <v>902</v>
      </c>
      <c r="B1697" s="27" t="s">
        <v>3779</v>
      </c>
      <c r="C1697" s="170" t="s">
        <v>246</v>
      </c>
      <c r="D1697" s="170">
        <v>500</v>
      </c>
      <c r="E1697" s="67">
        <v>2.67</v>
      </c>
      <c r="F1697" s="68">
        <v>1.9</v>
      </c>
      <c r="G1697" s="70"/>
      <c r="H1697" s="68">
        <f>F1697*G1697</f>
        <v>0</v>
      </c>
    </row>
    <row r="1698" spans="1:8" s="168" customFormat="1" ht="35.1" customHeight="1">
      <c r="A1698" s="126" t="s">
        <v>903</v>
      </c>
      <c r="B1698" s="27" t="s">
        <v>3779</v>
      </c>
      <c r="C1698" s="44" t="s">
        <v>226</v>
      </c>
      <c r="D1698" s="42">
        <v>500</v>
      </c>
      <c r="E1698" s="67">
        <v>1.61</v>
      </c>
      <c r="F1698" s="68">
        <v>1.1499999999999999</v>
      </c>
      <c r="G1698" s="122"/>
      <c r="H1698" s="68">
        <f>F1698*G1698</f>
        <v>0</v>
      </c>
    </row>
    <row r="1699" spans="1:8" s="168" customFormat="1" ht="35.1" customHeight="1">
      <c r="A1699" s="126" t="s">
        <v>2261</v>
      </c>
      <c r="B1699" s="27" t="s">
        <v>3779</v>
      </c>
      <c r="C1699" s="44" t="s">
        <v>1682</v>
      </c>
      <c r="D1699" s="42">
        <v>250</v>
      </c>
      <c r="E1699" s="67">
        <v>1.88</v>
      </c>
      <c r="F1699" s="68">
        <v>1.34</v>
      </c>
      <c r="G1699" s="122"/>
      <c r="H1699" s="68">
        <f>F1699*G1699</f>
        <v>0</v>
      </c>
    </row>
    <row r="1700" spans="1:8" s="168" customFormat="1" ht="35.1" customHeight="1">
      <c r="A1700" s="130" t="s">
        <v>611</v>
      </c>
      <c r="B1700" s="27" t="s">
        <v>3143</v>
      </c>
      <c r="C1700" s="170" t="s">
        <v>218</v>
      </c>
      <c r="D1700" s="170"/>
      <c r="E1700" s="67">
        <v>9.1300000000000008</v>
      </c>
      <c r="F1700" s="68">
        <v>6.5</v>
      </c>
      <c r="G1700" s="70"/>
      <c r="H1700" s="68">
        <f>F1700*G1700</f>
        <v>0</v>
      </c>
    </row>
    <row r="1701" spans="1:8" s="168" customFormat="1" ht="35.1" customHeight="1">
      <c r="A1701" s="128" t="s">
        <v>904</v>
      </c>
      <c r="B1701" s="47" t="s">
        <v>905</v>
      </c>
      <c r="C1701" s="44" t="s">
        <v>277</v>
      </c>
      <c r="D1701" s="171">
        <v>150</v>
      </c>
      <c r="E1701" s="67">
        <v>5.12</v>
      </c>
      <c r="F1701" s="68">
        <v>3.65</v>
      </c>
      <c r="G1701" s="129"/>
      <c r="H1701" s="68">
        <f>F1701*G1701</f>
        <v>0</v>
      </c>
    </row>
    <row r="1702" spans="1:8" s="168" customFormat="1" ht="35.1" customHeight="1">
      <c r="A1702" s="126" t="s">
        <v>906</v>
      </c>
      <c r="B1702" s="27" t="s">
        <v>3780</v>
      </c>
      <c r="C1702" s="44" t="s">
        <v>217</v>
      </c>
      <c r="D1702" s="42">
        <v>100</v>
      </c>
      <c r="E1702" s="67">
        <v>1.6</v>
      </c>
      <c r="F1702" s="68">
        <v>1.1399999999999999</v>
      </c>
      <c r="G1702" s="122"/>
      <c r="H1702" s="68">
        <f>F1702*G1702</f>
        <v>0</v>
      </c>
    </row>
    <row r="1703" spans="1:8" s="168" customFormat="1" ht="35.1" customHeight="1">
      <c r="A1703" s="127" t="s">
        <v>907</v>
      </c>
      <c r="B1703" s="27" t="s">
        <v>3781</v>
      </c>
      <c r="C1703" s="44" t="s">
        <v>1911</v>
      </c>
      <c r="D1703" s="42">
        <v>100</v>
      </c>
      <c r="E1703" s="67">
        <v>1.74</v>
      </c>
      <c r="F1703" s="68">
        <v>1.24</v>
      </c>
      <c r="G1703" s="122"/>
      <c r="H1703" s="68">
        <f>F1703*G1703</f>
        <v>0</v>
      </c>
    </row>
    <row r="1704" spans="1:8" s="168" customFormat="1" ht="35.1" customHeight="1">
      <c r="A1704" s="126" t="s">
        <v>908</v>
      </c>
      <c r="B1704" s="27" t="s">
        <v>3781</v>
      </c>
      <c r="C1704" s="44" t="s">
        <v>220</v>
      </c>
      <c r="D1704" s="42">
        <v>100</v>
      </c>
      <c r="E1704" s="67">
        <v>1.74</v>
      </c>
      <c r="F1704" s="68">
        <v>1.24</v>
      </c>
      <c r="G1704" s="122"/>
      <c r="H1704" s="68">
        <f>F1704*G1704</f>
        <v>0</v>
      </c>
    </row>
    <row r="1705" spans="1:8" s="168" customFormat="1" ht="35.1" customHeight="1">
      <c r="A1705" s="126" t="s">
        <v>909</v>
      </c>
      <c r="B1705" s="27" t="s">
        <v>3781</v>
      </c>
      <c r="C1705" s="44" t="s">
        <v>226</v>
      </c>
      <c r="D1705" s="42">
        <v>100</v>
      </c>
      <c r="E1705" s="67">
        <v>1.74</v>
      </c>
      <c r="F1705" s="68">
        <v>1.24</v>
      </c>
      <c r="G1705" s="122"/>
      <c r="H1705" s="68">
        <f>F1705*G1705</f>
        <v>0</v>
      </c>
    </row>
    <row r="1706" spans="1:8" s="168" customFormat="1" ht="35.1" customHeight="1">
      <c r="A1706" s="124" t="s">
        <v>1670</v>
      </c>
      <c r="B1706" s="27" t="s">
        <v>1671</v>
      </c>
      <c r="C1706" s="44" t="s">
        <v>490</v>
      </c>
      <c r="D1706" s="42">
        <v>100</v>
      </c>
      <c r="E1706" s="67">
        <v>1.36</v>
      </c>
      <c r="F1706" s="68">
        <v>0.97</v>
      </c>
      <c r="G1706" s="70"/>
      <c r="H1706" s="68">
        <f>F1706*G1706</f>
        <v>0</v>
      </c>
    </row>
    <row r="1707" spans="1:8" s="168" customFormat="1" ht="35.1" customHeight="1">
      <c r="A1707" s="126" t="s">
        <v>2630</v>
      </c>
      <c r="B1707" s="27" t="s">
        <v>2631</v>
      </c>
      <c r="C1707" s="44" t="s">
        <v>386</v>
      </c>
      <c r="D1707" s="42">
        <v>40</v>
      </c>
      <c r="E1707" s="67">
        <v>1.8</v>
      </c>
      <c r="F1707" s="68">
        <v>1.28</v>
      </c>
      <c r="G1707" s="122"/>
      <c r="H1707" s="68">
        <f>F1707*G1707</f>
        <v>0</v>
      </c>
    </row>
    <row r="1708" spans="1:8" s="168" customFormat="1" ht="35.1" customHeight="1">
      <c r="A1708" s="126" t="s">
        <v>2167</v>
      </c>
      <c r="B1708" s="27" t="s">
        <v>2168</v>
      </c>
      <c r="C1708" s="44" t="s">
        <v>490</v>
      </c>
      <c r="D1708" s="42">
        <v>24</v>
      </c>
      <c r="E1708" s="67">
        <v>3.09</v>
      </c>
      <c r="F1708" s="68">
        <v>2.2000000000000002</v>
      </c>
      <c r="G1708" s="122"/>
      <c r="H1708" s="68">
        <f>F1708*G1708</f>
        <v>0</v>
      </c>
    </row>
    <row r="1709" spans="1:8" s="168" customFormat="1" ht="35.1" customHeight="1">
      <c r="A1709" s="155" t="s">
        <v>2030</v>
      </c>
      <c r="B1709" s="47" t="s">
        <v>2029</v>
      </c>
      <c r="C1709" s="44" t="s">
        <v>263</v>
      </c>
      <c r="D1709" s="169">
        <v>60</v>
      </c>
      <c r="E1709" s="67">
        <v>7.3</v>
      </c>
      <c r="F1709" s="68">
        <v>5.2</v>
      </c>
      <c r="G1709" s="129"/>
      <c r="H1709" s="68">
        <f>F1709*G1709</f>
        <v>0</v>
      </c>
    </row>
    <row r="1710" spans="1:8" s="168" customFormat="1" ht="35.1" customHeight="1">
      <c r="A1710" s="126" t="s">
        <v>2590</v>
      </c>
      <c r="B1710" s="27" t="s">
        <v>3782</v>
      </c>
      <c r="C1710" s="44" t="s">
        <v>1911</v>
      </c>
      <c r="D1710" s="42">
        <v>30</v>
      </c>
      <c r="E1710" s="67">
        <v>4.42</v>
      </c>
      <c r="F1710" s="68">
        <v>3.15</v>
      </c>
      <c r="G1710" s="122"/>
      <c r="H1710" s="68">
        <f>F1710*G1710</f>
        <v>0</v>
      </c>
    </row>
    <row r="1711" spans="1:8" s="168" customFormat="1" ht="35.1" customHeight="1">
      <c r="A1711" s="127" t="s">
        <v>2362</v>
      </c>
      <c r="B1711" s="27" t="s">
        <v>3782</v>
      </c>
      <c r="C1711" s="44" t="s">
        <v>284</v>
      </c>
      <c r="D1711" s="42">
        <v>30</v>
      </c>
      <c r="E1711" s="67">
        <v>4.42</v>
      </c>
      <c r="F1711" s="68">
        <v>3.15</v>
      </c>
      <c r="G1711" s="122"/>
      <c r="H1711" s="68">
        <f>F1711*G1711</f>
        <v>0</v>
      </c>
    </row>
    <row r="1712" spans="1:8" s="168" customFormat="1" ht="35.1" customHeight="1">
      <c r="A1712" s="127" t="s">
        <v>2426</v>
      </c>
      <c r="B1712" s="27" t="s">
        <v>3782</v>
      </c>
      <c r="C1712" s="44" t="s">
        <v>222</v>
      </c>
      <c r="D1712" s="42">
        <v>20</v>
      </c>
      <c r="E1712" s="67">
        <v>4.04</v>
      </c>
      <c r="F1712" s="68">
        <v>2.88</v>
      </c>
      <c r="G1712" s="122"/>
      <c r="H1712" s="68">
        <f>F1712*G1712</f>
        <v>0</v>
      </c>
    </row>
    <row r="1713" spans="1:8" s="168" customFormat="1" ht="35.1" customHeight="1">
      <c r="A1713" s="127" t="s">
        <v>2491</v>
      </c>
      <c r="B1713" s="27" t="s">
        <v>3782</v>
      </c>
      <c r="C1713" s="44" t="s">
        <v>226</v>
      </c>
      <c r="D1713" s="42">
        <v>20</v>
      </c>
      <c r="E1713" s="67">
        <v>13.34</v>
      </c>
      <c r="F1713" s="68">
        <v>9.5</v>
      </c>
      <c r="G1713" s="122"/>
      <c r="H1713" s="68">
        <f>F1713*G1713</f>
        <v>0</v>
      </c>
    </row>
    <row r="1714" spans="1:8" s="168" customFormat="1" ht="35.1" customHeight="1">
      <c r="A1714" s="126" t="s">
        <v>910</v>
      </c>
      <c r="B1714" s="27" t="s">
        <v>3782</v>
      </c>
      <c r="C1714" s="44" t="s">
        <v>263</v>
      </c>
      <c r="D1714" s="42">
        <v>50</v>
      </c>
      <c r="E1714" s="67">
        <v>4.3499999999999996</v>
      </c>
      <c r="F1714" s="68">
        <v>3.1</v>
      </c>
      <c r="G1714" s="122"/>
      <c r="H1714" s="68">
        <f>F1714*G1714</f>
        <v>0</v>
      </c>
    </row>
    <row r="1715" spans="1:8" s="168" customFormat="1" ht="35.1" customHeight="1">
      <c r="A1715" s="127" t="s">
        <v>3291</v>
      </c>
      <c r="B1715" s="27" t="s">
        <v>3783</v>
      </c>
      <c r="C1715" s="44" t="s">
        <v>730</v>
      </c>
      <c r="D1715" s="42">
        <v>50</v>
      </c>
      <c r="E1715" s="67">
        <v>8.2100000000000009</v>
      </c>
      <c r="F1715" s="68">
        <v>5.85</v>
      </c>
      <c r="G1715" s="122"/>
      <c r="H1715" s="68">
        <f>F1715*G1715</f>
        <v>0</v>
      </c>
    </row>
    <row r="1716" spans="1:8" s="168" customFormat="1" ht="35.1" customHeight="1">
      <c r="A1716" s="127" t="s">
        <v>3292</v>
      </c>
      <c r="B1716" s="27" t="s">
        <v>3784</v>
      </c>
      <c r="C1716" s="44" t="s">
        <v>310</v>
      </c>
      <c r="D1716" s="42">
        <v>30</v>
      </c>
      <c r="E1716" s="67">
        <v>8.26</v>
      </c>
      <c r="F1716" s="68">
        <v>5.88</v>
      </c>
      <c r="G1716" s="122"/>
      <c r="H1716" s="68">
        <f>F1716*G1716</f>
        <v>0</v>
      </c>
    </row>
    <row r="1717" spans="1:8" s="168" customFormat="1" ht="35.1" customHeight="1">
      <c r="A1717" s="127" t="s">
        <v>3144</v>
      </c>
      <c r="B1717" s="27" t="s">
        <v>3785</v>
      </c>
      <c r="C1717" s="44" t="s">
        <v>284</v>
      </c>
      <c r="D1717" s="42">
        <v>30</v>
      </c>
      <c r="E1717" s="67">
        <v>10.53</v>
      </c>
      <c r="F1717" s="68">
        <v>7.5</v>
      </c>
      <c r="G1717" s="122"/>
      <c r="H1717" s="68">
        <f>F1717*G1717</f>
        <v>0</v>
      </c>
    </row>
    <row r="1718" spans="1:8" s="168" customFormat="1" ht="35.1" customHeight="1">
      <c r="A1718" s="127" t="s">
        <v>3148</v>
      </c>
      <c r="B1718" s="27" t="s">
        <v>3786</v>
      </c>
      <c r="C1718" s="44" t="s">
        <v>287</v>
      </c>
      <c r="D1718" s="42">
        <v>30</v>
      </c>
      <c r="E1718" s="67">
        <v>10.53</v>
      </c>
      <c r="F1718" s="68">
        <v>7.5</v>
      </c>
      <c r="G1718" s="122"/>
      <c r="H1718" s="68">
        <f>F1718*G1718</f>
        <v>0</v>
      </c>
    </row>
    <row r="1719" spans="1:8" s="168" customFormat="1" ht="35.1" customHeight="1">
      <c r="A1719" s="128" t="s">
        <v>931</v>
      </c>
      <c r="B1719" s="48" t="s">
        <v>916</v>
      </c>
      <c r="C1719" s="44" t="s">
        <v>257</v>
      </c>
      <c r="D1719" s="175">
        <v>100</v>
      </c>
      <c r="E1719" s="67">
        <v>7.47</v>
      </c>
      <c r="F1719" s="68">
        <v>5.32</v>
      </c>
      <c r="G1719" s="129"/>
      <c r="H1719" s="68">
        <f>F1719*G1719</f>
        <v>0</v>
      </c>
    </row>
    <row r="1720" spans="1:8" s="168" customFormat="1" ht="35.1" customHeight="1">
      <c r="A1720" s="127" t="s">
        <v>3293</v>
      </c>
      <c r="B1720" s="27" t="s">
        <v>3787</v>
      </c>
      <c r="C1720" s="44" t="s">
        <v>403</v>
      </c>
      <c r="D1720" s="42">
        <v>50</v>
      </c>
      <c r="E1720" s="67">
        <v>19.489999999999998</v>
      </c>
      <c r="F1720" s="68">
        <v>13.88</v>
      </c>
      <c r="G1720" s="122"/>
      <c r="H1720" s="68">
        <f>F1720*G1720</f>
        <v>0</v>
      </c>
    </row>
    <row r="1721" spans="1:8" s="168" customFormat="1" ht="35.1" customHeight="1">
      <c r="A1721" s="126" t="s">
        <v>927</v>
      </c>
      <c r="B1721" s="27" t="s">
        <v>3788</v>
      </c>
      <c r="C1721" s="44" t="s">
        <v>1911</v>
      </c>
      <c r="D1721" s="42">
        <v>250</v>
      </c>
      <c r="E1721" s="67">
        <v>1.64</v>
      </c>
      <c r="F1721" s="68">
        <v>1.17</v>
      </c>
      <c r="G1721" s="122"/>
      <c r="H1721" s="68">
        <f>F1721*G1721</f>
        <v>0</v>
      </c>
    </row>
    <row r="1722" spans="1:8" s="168" customFormat="1" ht="35.1" customHeight="1">
      <c r="A1722" s="126" t="s">
        <v>926</v>
      </c>
      <c r="B1722" s="27" t="s">
        <v>3788</v>
      </c>
      <c r="C1722" s="44" t="s">
        <v>730</v>
      </c>
      <c r="D1722" s="42">
        <v>100</v>
      </c>
      <c r="E1722" s="67">
        <v>3.76</v>
      </c>
      <c r="F1722" s="68">
        <v>2.68</v>
      </c>
      <c r="G1722" s="122"/>
      <c r="H1722" s="68">
        <f>F1722*G1722</f>
        <v>0</v>
      </c>
    </row>
    <row r="1723" spans="1:8" s="168" customFormat="1" ht="35.1" customHeight="1">
      <c r="A1723" s="124" t="s">
        <v>1811</v>
      </c>
      <c r="B1723" s="27" t="s">
        <v>3788</v>
      </c>
      <c r="C1723" s="42" t="s">
        <v>284</v>
      </c>
      <c r="D1723" s="42">
        <v>200</v>
      </c>
      <c r="E1723" s="67">
        <v>3.2</v>
      </c>
      <c r="F1723" s="68">
        <v>2.2799999999999998</v>
      </c>
      <c r="G1723" s="70"/>
      <c r="H1723" s="68">
        <f>F1723*G1723</f>
        <v>0</v>
      </c>
    </row>
    <row r="1724" spans="1:8" s="168" customFormat="1" ht="35.1" customHeight="1">
      <c r="A1724" s="127" t="s">
        <v>920</v>
      </c>
      <c r="B1724" s="27" t="s">
        <v>3788</v>
      </c>
      <c r="C1724" s="44" t="s">
        <v>366</v>
      </c>
      <c r="D1724" s="42">
        <v>10</v>
      </c>
      <c r="E1724" s="67">
        <v>4.2</v>
      </c>
      <c r="F1724" s="68">
        <v>2.99</v>
      </c>
      <c r="G1724" s="122"/>
      <c r="H1724" s="68">
        <f>F1724*G1724</f>
        <v>0</v>
      </c>
    </row>
    <row r="1725" spans="1:8" s="168" customFormat="1" ht="35.1" customHeight="1">
      <c r="A1725" s="126" t="s">
        <v>1634</v>
      </c>
      <c r="B1725" s="27" t="s">
        <v>3788</v>
      </c>
      <c r="C1725" s="44" t="s">
        <v>286</v>
      </c>
      <c r="D1725" s="42">
        <v>100</v>
      </c>
      <c r="E1725" s="67">
        <v>5.22</v>
      </c>
      <c r="F1725" s="68">
        <v>3.72</v>
      </c>
      <c r="G1725" s="122"/>
      <c r="H1725" s="68">
        <f>F1725*G1725</f>
        <v>0</v>
      </c>
    </row>
    <row r="1726" spans="1:8" s="168" customFormat="1" ht="35.1" customHeight="1">
      <c r="A1726" s="130" t="s">
        <v>917</v>
      </c>
      <c r="B1726" s="27" t="s">
        <v>3788</v>
      </c>
      <c r="C1726" s="170" t="s">
        <v>224</v>
      </c>
      <c r="D1726" s="170">
        <v>50</v>
      </c>
      <c r="E1726" s="67">
        <v>8.6300000000000008</v>
      </c>
      <c r="F1726" s="68">
        <v>6.15</v>
      </c>
      <c r="G1726" s="70"/>
      <c r="H1726" s="68">
        <f>F1726*G1726</f>
        <v>0</v>
      </c>
    </row>
    <row r="1727" spans="1:8" s="168" customFormat="1" ht="35.1" customHeight="1">
      <c r="A1727" s="127" t="s">
        <v>925</v>
      </c>
      <c r="B1727" s="27" t="s">
        <v>3788</v>
      </c>
      <c r="C1727" s="170" t="s">
        <v>3789</v>
      </c>
      <c r="D1727" s="170">
        <v>200</v>
      </c>
      <c r="E1727" s="67">
        <v>3.62</v>
      </c>
      <c r="F1727" s="68">
        <v>2.58</v>
      </c>
      <c r="G1727" s="70"/>
      <c r="H1727" s="68">
        <f>F1727*G1727</f>
        <v>0</v>
      </c>
    </row>
    <row r="1728" spans="1:8" s="168" customFormat="1" ht="35.1" customHeight="1">
      <c r="A1728" s="126" t="s">
        <v>1633</v>
      </c>
      <c r="B1728" s="27" t="s">
        <v>3788</v>
      </c>
      <c r="C1728" s="44" t="s">
        <v>560</v>
      </c>
      <c r="D1728" s="42">
        <v>100</v>
      </c>
      <c r="E1728" s="67">
        <v>4.37</v>
      </c>
      <c r="F1728" s="68">
        <v>3.11</v>
      </c>
      <c r="G1728" s="122"/>
      <c r="H1728" s="68">
        <f>F1728*G1728</f>
        <v>0</v>
      </c>
    </row>
    <row r="1729" spans="1:8" s="168" customFormat="1" ht="35.1" customHeight="1">
      <c r="A1729" s="126" t="s">
        <v>918</v>
      </c>
      <c r="B1729" s="27" t="s">
        <v>3788</v>
      </c>
      <c r="C1729" s="44" t="s">
        <v>433</v>
      </c>
      <c r="D1729" s="42">
        <v>50</v>
      </c>
      <c r="E1729" s="67">
        <v>13.48</v>
      </c>
      <c r="F1729" s="68">
        <v>9.6</v>
      </c>
      <c r="G1729" s="122"/>
      <c r="H1729" s="68">
        <f>F1729*G1729</f>
        <v>0</v>
      </c>
    </row>
    <row r="1730" spans="1:8" s="168" customFormat="1" ht="35.1" customHeight="1">
      <c r="A1730" s="130" t="s">
        <v>921</v>
      </c>
      <c r="B1730" s="27" t="s">
        <v>3788</v>
      </c>
      <c r="C1730" s="170" t="s">
        <v>2949</v>
      </c>
      <c r="D1730" s="170">
        <v>100</v>
      </c>
      <c r="E1730" s="67">
        <v>6.87</v>
      </c>
      <c r="F1730" s="68">
        <v>4.8899999999999997</v>
      </c>
      <c r="G1730" s="70"/>
      <c r="H1730" s="68">
        <f>F1730*G1730</f>
        <v>0</v>
      </c>
    </row>
    <row r="1731" spans="1:8" s="168" customFormat="1" ht="35.1" customHeight="1">
      <c r="A1731" s="126" t="s">
        <v>922</v>
      </c>
      <c r="B1731" s="27" t="s">
        <v>3788</v>
      </c>
      <c r="C1731" s="44" t="s">
        <v>226</v>
      </c>
      <c r="D1731" s="42">
        <v>100</v>
      </c>
      <c r="E1731" s="67">
        <v>6.95</v>
      </c>
      <c r="F1731" s="68">
        <v>4.95</v>
      </c>
      <c r="G1731" s="122"/>
      <c r="H1731" s="68">
        <f>F1731*G1731</f>
        <v>0</v>
      </c>
    </row>
    <row r="1732" spans="1:8" s="168" customFormat="1" ht="35.1" customHeight="1">
      <c r="A1732" s="127" t="s">
        <v>697</v>
      </c>
      <c r="B1732" s="27" t="s">
        <v>3788</v>
      </c>
      <c r="C1732" s="44" t="s">
        <v>252</v>
      </c>
      <c r="D1732" s="42">
        <v>50</v>
      </c>
      <c r="E1732" s="67">
        <v>7.72</v>
      </c>
      <c r="F1732" s="68">
        <v>5.5</v>
      </c>
      <c r="G1732" s="122"/>
      <c r="H1732" s="68">
        <f>F1732*G1732</f>
        <v>0</v>
      </c>
    </row>
    <row r="1733" spans="1:8" s="168" customFormat="1" ht="35.1" customHeight="1">
      <c r="A1733" s="126" t="s">
        <v>928</v>
      </c>
      <c r="B1733" s="27" t="s">
        <v>3788</v>
      </c>
      <c r="C1733" s="44" t="s">
        <v>306</v>
      </c>
      <c r="D1733" s="42">
        <v>100</v>
      </c>
      <c r="E1733" s="67">
        <v>5.55</v>
      </c>
      <c r="F1733" s="68">
        <v>3.95</v>
      </c>
      <c r="G1733" s="122"/>
      <c r="H1733" s="68">
        <f>F1733*G1733</f>
        <v>0</v>
      </c>
    </row>
    <row r="1734" spans="1:8" s="168" customFormat="1" ht="35.1" customHeight="1">
      <c r="A1734" s="126" t="s">
        <v>929</v>
      </c>
      <c r="B1734" s="27" t="s">
        <v>3788</v>
      </c>
      <c r="C1734" s="44" t="s">
        <v>269</v>
      </c>
      <c r="D1734" s="42">
        <v>200</v>
      </c>
      <c r="E1734" s="67">
        <v>3.86</v>
      </c>
      <c r="F1734" s="68">
        <v>2.75</v>
      </c>
      <c r="G1734" s="122"/>
      <c r="H1734" s="68">
        <f>F1734*G1734</f>
        <v>0</v>
      </c>
    </row>
    <row r="1735" spans="1:8" s="168" customFormat="1" ht="35.1" customHeight="1">
      <c r="A1735" s="126" t="s">
        <v>915</v>
      </c>
      <c r="B1735" s="27" t="s">
        <v>3788</v>
      </c>
      <c r="C1735" s="44" t="s">
        <v>403</v>
      </c>
      <c r="D1735" s="42">
        <v>100</v>
      </c>
      <c r="E1735" s="67">
        <v>6.99</v>
      </c>
      <c r="F1735" s="68">
        <v>4.9800000000000004</v>
      </c>
      <c r="G1735" s="122"/>
      <c r="H1735" s="68">
        <f>F1735*G1735</f>
        <v>0</v>
      </c>
    </row>
    <row r="1736" spans="1:8" s="168" customFormat="1" ht="35.1" customHeight="1">
      <c r="A1736" s="130" t="s">
        <v>923</v>
      </c>
      <c r="B1736" s="27" t="s">
        <v>3788</v>
      </c>
      <c r="C1736" s="170" t="s">
        <v>217</v>
      </c>
      <c r="D1736" s="170">
        <v>250</v>
      </c>
      <c r="E1736" s="67">
        <v>3.37</v>
      </c>
      <c r="F1736" s="68">
        <v>2.4</v>
      </c>
      <c r="G1736" s="70"/>
      <c r="H1736" s="68">
        <f>F1736*G1736</f>
        <v>0</v>
      </c>
    </row>
    <row r="1737" spans="1:8" s="168" customFormat="1" ht="35.1" customHeight="1">
      <c r="A1737" s="130" t="s">
        <v>924</v>
      </c>
      <c r="B1737" s="27" t="s">
        <v>3788</v>
      </c>
      <c r="C1737" s="170" t="s">
        <v>514</v>
      </c>
      <c r="D1737" s="170">
        <v>100</v>
      </c>
      <c r="E1737" s="67">
        <v>6.91</v>
      </c>
      <c r="F1737" s="68">
        <v>4.92</v>
      </c>
      <c r="G1737" s="70"/>
      <c r="H1737" s="68">
        <f>F1737*G1737</f>
        <v>0</v>
      </c>
    </row>
    <row r="1738" spans="1:8" s="168" customFormat="1" ht="35.1" customHeight="1">
      <c r="A1738" s="127" t="s">
        <v>2496</v>
      </c>
      <c r="B1738" s="27" t="s">
        <v>3788</v>
      </c>
      <c r="C1738" s="44" t="s">
        <v>292</v>
      </c>
      <c r="D1738" s="42">
        <v>100</v>
      </c>
      <c r="E1738" s="67">
        <v>4.0599999999999996</v>
      </c>
      <c r="F1738" s="68">
        <v>2.89</v>
      </c>
      <c r="G1738" s="122"/>
      <c r="H1738" s="68">
        <f>F1738*G1738</f>
        <v>0</v>
      </c>
    </row>
    <row r="1739" spans="1:8" s="168" customFormat="1" ht="35.1" customHeight="1">
      <c r="A1739" s="126" t="s">
        <v>2262</v>
      </c>
      <c r="B1739" s="27" t="s">
        <v>3788</v>
      </c>
      <c r="C1739" s="44" t="s">
        <v>287</v>
      </c>
      <c r="D1739" s="42">
        <v>100</v>
      </c>
      <c r="E1739" s="67">
        <v>4.1399999999999997</v>
      </c>
      <c r="F1739" s="68">
        <v>2.95</v>
      </c>
      <c r="G1739" s="122"/>
      <c r="H1739" s="68">
        <f>F1739*G1739</f>
        <v>0</v>
      </c>
    </row>
    <row r="1740" spans="1:8" s="168" customFormat="1" ht="35.1" customHeight="1">
      <c r="A1740" s="126" t="s">
        <v>930</v>
      </c>
      <c r="B1740" s="27" t="s">
        <v>3788</v>
      </c>
      <c r="C1740" s="44" t="s">
        <v>230</v>
      </c>
      <c r="D1740" s="42">
        <v>50</v>
      </c>
      <c r="E1740" s="67">
        <v>9.9700000000000006</v>
      </c>
      <c r="F1740" s="68">
        <v>7.1</v>
      </c>
      <c r="G1740" s="122"/>
      <c r="H1740" s="68">
        <f>F1740*G1740</f>
        <v>0</v>
      </c>
    </row>
    <row r="1741" spans="1:8" s="168" customFormat="1" ht="35.1" customHeight="1">
      <c r="A1741" s="127" t="s">
        <v>3149</v>
      </c>
      <c r="B1741" s="27" t="s">
        <v>3788</v>
      </c>
      <c r="C1741" s="44" t="s">
        <v>3150</v>
      </c>
      <c r="D1741" s="42">
        <v>50</v>
      </c>
      <c r="E1741" s="67">
        <v>5.45</v>
      </c>
      <c r="F1741" s="68">
        <v>3.88</v>
      </c>
      <c r="G1741" s="122"/>
      <c r="H1741" s="68">
        <f>F1741*G1741</f>
        <v>0</v>
      </c>
    </row>
    <row r="1742" spans="1:8" s="168" customFormat="1" ht="35.1" customHeight="1">
      <c r="A1742" s="130" t="s">
        <v>919</v>
      </c>
      <c r="B1742" s="27" t="s">
        <v>3788</v>
      </c>
      <c r="C1742" s="170" t="s">
        <v>362</v>
      </c>
      <c r="D1742" s="170">
        <v>250</v>
      </c>
      <c r="E1742" s="67">
        <v>3.64</v>
      </c>
      <c r="F1742" s="68">
        <v>2.59</v>
      </c>
      <c r="G1742" s="70"/>
      <c r="H1742" s="68">
        <f>F1742*G1742</f>
        <v>0</v>
      </c>
    </row>
    <row r="1743" spans="1:8" s="168" customFormat="1" ht="35.1" customHeight="1">
      <c r="A1743" s="127" t="s">
        <v>3151</v>
      </c>
      <c r="B1743" s="27" t="s">
        <v>3152</v>
      </c>
      <c r="C1743" s="44" t="s">
        <v>3153</v>
      </c>
      <c r="D1743" s="42">
        <v>50</v>
      </c>
      <c r="E1743" s="67">
        <v>5.76</v>
      </c>
      <c r="F1743" s="68">
        <v>4.0999999999999996</v>
      </c>
      <c r="G1743" s="122"/>
      <c r="H1743" s="68">
        <f>F1743*G1743</f>
        <v>0</v>
      </c>
    </row>
    <row r="1744" spans="1:8" s="168" customFormat="1" ht="35.1" customHeight="1">
      <c r="A1744" s="126" t="s">
        <v>1812</v>
      </c>
      <c r="B1744" s="27" t="s">
        <v>1813</v>
      </c>
      <c r="C1744" s="44" t="s">
        <v>730</v>
      </c>
      <c r="D1744" s="42">
        <v>20</v>
      </c>
      <c r="E1744" s="67">
        <v>24.01</v>
      </c>
      <c r="F1744" s="68">
        <v>17.100000000000001</v>
      </c>
      <c r="G1744" s="122"/>
      <c r="H1744" s="68">
        <f>F1744*G1744</f>
        <v>0</v>
      </c>
    </row>
    <row r="1745" spans="1:8" s="168" customFormat="1" ht="35.1" customHeight="1">
      <c r="A1745" s="126" t="s">
        <v>933</v>
      </c>
      <c r="B1745" s="27" t="s">
        <v>1813</v>
      </c>
      <c r="C1745" s="44" t="s">
        <v>284</v>
      </c>
      <c r="D1745" s="42">
        <v>20</v>
      </c>
      <c r="E1745" s="67">
        <v>19.309999999999999</v>
      </c>
      <c r="F1745" s="68">
        <v>13.75</v>
      </c>
      <c r="G1745" s="122"/>
      <c r="H1745" s="68">
        <f>F1745*G1745</f>
        <v>0</v>
      </c>
    </row>
    <row r="1746" spans="1:8" s="168" customFormat="1" ht="35.1" customHeight="1">
      <c r="A1746" s="126" t="s">
        <v>934</v>
      </c>
      <c r="B1746" s="27" t="s">
        <v>1813</v>
      </c>
      <c r="C1746" s="44" t="s">
        <v>218</v>
      </c>
      <c r="D1746" s="42">
        <v>20</v>
      </c>
      <c r="E1746" s="67">
        <v>15.94</v>
      </c>
      <c r="F1746" s="68">
        <v>11.35</v>
      </c>
      <c r="G1746" s="122"/>
      <c r="H1746" s="68">
        <f>F1746*G1746</f>
        <v>0</v>
      </c>
    </row>
    <row r="1747" spans="1:8" s="168" customFormat="1" ht="35.1" customHeight="1">
      <c r="A1747" s="130" t="s">
        <v>935</v>
      </c>
      <c r="B1747" s="27" t="s">
        <v>1813</v>
      </c>
      <c r="C1747" s="170" t="s">
        <v>431</v>
      </c>
      <c r="D1747" s="170">
        <v>20</v>
      </c>
      <c r="E1747" s="67">
        <v>24.25</v>
      </c>
      <c r="F1747" s="68">
        <v>17.27</v>
      </c>
      <c r="G1747" s="70"/>
      <c r="H1747" s="68">
        <f>F1747*G1747</f>
        <v>0</v>
      </c>
    </row>
    <row r="1748" spans="1:8" s="168" customFormat="1" ht="35.1" customHeight="1">
      <c r="A1748" s="128" t="s">
        <v>939</v>
      </c>
      <c r="B1748" s="49" t="s">
        <v>1813</v>
      </c>
      <c r="C1748" s="44" t="s">
        <v>574</v>
      </c>
      <c r="D1748" s="171">
        <v>20</v>
      </c>
      <c r="E1748" s="67">
        <v>27.03</v>
      </c>
      <c r="F1748" s="68">
        <v>19.25</v>
      </c>
      <c r="G1748" s="129"/>
      <c r="H1748" s="68">
        <f>F1748*G1748</f>
        <v>0</v>
      </c>
    </row>
    <row r="1749" spans="1:8" s="168" customFormat="1" ht="35.1" customHeight="1">
      <c r="A1749" s="161" t="s">
        <v>2031</v>
      </c>
      <c r="B1749" s="152" t="s">
        <v>1813</v>
      </c>
      <c r="C1749" s="85" t="s">
        <v>2032</v>
      </c>
      <c r="D1749" s="85"/>
      <c r="E1749" s="67">
        <v>59.8</v>
      </c>
      <c r="F1749" s="68">
        <v>42.59</v>
      </c>
      <c r="G1749" s="129"/>
      <c r="H1749" s="68">
        <f>F1749*G1749</f>
        <v>0</v>
      </c>
    </row>
    <row r="1750" spans="1:8" s="168" customFormat="1" ht="35.1" customHeight="1">
      <c r="A1750" s="155" t="s">
        <v>940</v>
      </c>
      <c r="B1750" s="48" t="s">
        <v>1813</v>
      </c>
      <c r="C1750" s="44" t="s">
        <v>226</v>
      </c>
      <c r="D1750" s="175">
        <v>17</v>
      </c>
      <c r="E1750" s="67">
        <v>59.8</v>
      </c>
      <c r="F1750" s="68">
        <v>42.59</v>
      </c>
      <c r="G1750" s="129"/>
      <c r="H1750" s="68">
        <f>F1750*G1750</f>
        <v>0</v>
      </c>
    </row>
    <row r="1751" spans="1:8" s="168" customFormat="1" ht="35.1" customHeight="1">
      <c r="A1751" s="127" t="s">
        <v>3384</v>
      </c>
      <c r="B1751" s="27" t="s">
        <v>3790</v>
      </c>
      <c r="C1751" s="44" t="s">
        <v>341</v>
      </c>
      <c r="D1751" s="42">
        <v>20</v>
      </c>
      <c r="E1751" s="67">
        <v>15.72</v>
      </c>
      <c r="F1751" s="68">
        <v>11.2</v>
      </c>
      <c r="G1751" s="122"/>
      <c r="H1751" s="68">
        <f>F1751*G1751</f>
        <v>0</v>
      </c>
    </row>
    <row r="1752" spans="1:8" s="168" customFormat="1" ht="35.1" customHeight="1">
      <c r="A1752" s="131" t="s">
        <v>937</v>
      </c>
      <c r="B1752" s="27" t="s">
        <v>3790</v>
      </c>
      <c r="C1752" s="44" t="s">
        <v>294</v>
      </c>
      <c r="D1752" s="172">
        <v>20</v>
      </c>
      <c r="E1752" s="67">
        <v>54.33</v>
      </c>
      <c r="F1752" s="68">
        <v>38.700000000000003</v>
      </c>
      <c r="G1752" s="129"/>
      <c r="H1752" s="68">
        <f>F1752*G1752</f>
        <v>0</v>
      </c>
    </row>
    <row r="1753" spans="1:8" s="168" customFormat="1" ht="35.1" customHeight="1">
      <c r="A1753" s="127" t="s">
        <v>2479</v>
      </c>
      <c r="B1753" s="27" t="s">
        <v>3790</v>
      </c>
      <c r="C1753" s="44" t="s">
        <v>2949</v>
      </c>
      <c r="D1753" s="42">
        <v>20</v>
      </c>
      <c r="E1753" s="67">
        <v>51.95</v>
      </c>
      <c r="F1753" s="68">
        <v>37</v>
      </c>
      <c r="G1753" s="122"/>
      <c r="H1753" s="68">
        <f>F1753*G1753</f>
        <v>0</v>
      </c>
    </row>
    <row r="1754" spans="1:8" s="168" customFormat="1" ht="35.1" customHeight="1">
      <c r="A1754" s="126" t="s">
        <v>938</v>
      </c>
      <c r="B1754" s="27" t="s">
        <v>3790</v>
      </c>
      <c r="C1754" s="44" t="s">
        <v>226</v>
      </c>
      <c r="D1754" s="42">
        <v>20</v>
      </c>
      <c r="E1754" s="67">
        <v>48.58</v>
      </c>
      <c r="F1754" s="68">
        <v>34.6</v>
      </c>
      <c r="G1754" s="122"/>
      <c r="H1754" s="68">
        <f>F1754*G1754</f>
        <v>0</v>
      </c>
    </row>
    <row r="1755" spans="1:8" s="168" customFormat="1" ht="35.1" customHeight="1">
      <c r="A1755" s="126" t="s">
        <v>2650</v>
      </c>
      <c r="B1755" s="27" t="s">
        <v>3790</v>
      </c>
      <c r="C1755" s="44" t="s">
        <v>292</v>
      </c>
      <c r="D1755" s="42">
        <v>20</v>
      </c>
      <c r="E1755" s="67">
        <v>20.78</v>
      </c>
      <c r="F1755" s="68">
        <v>14.8</v>
      </c>
      <c r="G1755" s="122"/>
      <c r="H1755" s="68">
        <f>F1755*G1755</f>
        <v>0</v>
      </c>
    </row>
    <row r="1756" spans="1:8" s="168" customFormat="1" ht="35.1" customHeight="1">
      <c r="A1756" s="127" t="s">
        <v>932</v>
      </c>
      <c r="B1756" s="27" t="s">
        <v>3791</v>
      </c>
      <c r="C1756" s="44" t="s">
        <v>261</v>
      </c>
      <c r="D1756" s="42">
        <v>20</v>
      </c>
      <c r="E1756" s="67">
        <v>12.62</v>
      </c>
      <c r="F1756" s="68">
        <v>8.99</v>
      </c>
      <c r="G1756" s="122"/>
      <c r="H1756" s="68">
        <f>F1756*G1756</f>
        <v>0</v>
      </c>
    </row>
    <row r="1757" spans="1:8" s="168" customFormat="1" ht="35.1" customHeight="1">
      <c r="A1757" s="126" t="s">
        <v>936</v>
      </c>
      <c r="B1757" s="27" t="s">
        <v>3791</v>
      </c>
      <c r="C1757" s="44" t="s">
        <v>366</v>
      </c>
      <c r="D1757" s="42">
        <v>20</v>
      </c>
      <c r="E1757" s="67">
        <v>17.55</v>
      </c>
      <c r="F1757" s="68">
        <v>12.5</v>
      </c>
      <c r="G1757" s="123"/>
      <c r="H1757" s="68">
        <f>F1757*G1757</f>
        <v>0</v>
      </c>
    </row>
    <row r="1758" spans="1:8" s="168" customFormat="1" ht="35.1" customHeight="1">
      <c r="A1758" s="142" t="s">
        <v>2501</v>
      </c>
      <c r="B1758" s="50" t="s">
        <v>3791</v>
      </c>
      <c r="C1758" s="44" t="s">
        <v>287</v>
      </c>
      <c r="D1758" s="42">
        <v>20</v>
      </c>
      <c r="E1758" s="67">
        <v>23.79</v>
      </c>
      <c r="F1758" s="68">
        <v>19.5</v>
      </c>
      <c r="G1758" s="122"/>
      <c r="H1758" s="68">
        <f>F1758*G1758</f>
        <v>0</v>
      </c>
    </row>
    <row r="1759" spans="1:8" s="168" customFormat="1" ht="35.1" customHeight="1">
      <c r="A1759" s="126" t="s">
        <v>2612</v>
      </c>
      <c r="B1759" s="27" t="s">
        <v>3792</v>
      </c>
      <c r="C1759" s="44" t="s">
        <v>366</v>
      </c>
      <c r="D1759" s="42">
        <v>20</v>
      </c>
      <c r="E1759" s="67">
        <v>47.03</v>
      </c>
      <c r="F1759" s="68">
        <v>33.5</v>
      </c>
      <c r="G1759" s="122"/>
      <c r="H1759" s="68">
        <f>F1759*G1759</f>
        <v>0</v>
      </c>
    </row>
    <row r="1760" spans="1:8" s="168" customFormat="1" ht="35.1" customHeight="1">
      <c r="A1760" s="127" t="s">
        <v>3294</v>
      </c>
      <c r="B1760" s="27" t="s">
        <v>3295</v>
      </c>
      <c r="C1760" s="44" t="s">
        <v>284</v>
      </c>
      <c r="D1760" s="42">
        <v>20</v>
      </c>
      <c r="E1760" s="67">
        <v>53.21</v>
      </c>
      <c r="F1760" s="68">
        <v>37.9</v>
      </c>
      <c r="G1760" s="122"/>
      <c r="H1760" s="68">
        <f>F1760*G1760</f>
        <v>0</v>
      </c>
    </row>
    <row r="1761" spans="1:8" s="168" customFormat="1" ht="35.1" customHeight="1">
      <c r="A1761" s="157" t="s">
        <v>2427</v>
      </c>
      <c r="B1761" s="27" t="s">
        <v>3154</v>
      </c>
      <c r="C1761" s="85" t="s">
        <v>222</v>
      </c>
      <c r="D1761" s="85"/>
      <c r="E1761" s="67">
        <v>53.35</v>
      </c>
      <c r="F1761" s="68">
        <v>38</v>
      </c>
      <c r="G1761" s="129"/>
      <c r="H1761" s="68">
        <f>F1761*G1761</f>
        <v>0</v>
      </c>
    </row>
    <row r="1762" spans="1:8" s="168" customFormat="1" ht="35.1" customHeight="1">
      <c r="A1762" s="157" t="s">
        <v>1672</v>
      </c>
      <c r="B1762" s="43" t="s">
        <v>1673</v>
      </c>
      <c r="C1762" s="44" t="s">
        <v>490</v>
      </c>
      <c r="D1762" s="85"/>
      <c r="E1762" s="67">
        <v>0.55000000000000004</v>
      </c>
      <c r="F1762" s="68">
        <v>0.39</v>
      </c>
      <c r="G1762" s="129"/>
      <c r="H1762" s="68">
        <f>F1762*G1762</f>
        <v>0</v>
      </c>
    </row>
    <row r="1763" spans="1:8" s="168" customFormat="1" ht="35.1" customHeight="1">
      <c r="A1763" s="128" t="s">
        <v>941</v>
      </c>
      <c r="B1763" s="49" t="s">
        <v>942</v>
      </c>
      <c r="C1763" s="44" t="s">
        <v>277</v>
      </c>
      <c r="D1763" s="171">
        <v>500</v>
      </c>
      <c r="E1763" s="67">
        <v>0.77</v>
      </c>
      <c r="F1763" s="68">
        <v>0.55000000000000004</v>
      </c>
      <c r="G1763" s="129"/>
      <c r="H1763" s="68">
        <f>F1763*G1763</f>
        <v>0</v>
      </c>
    </row>
    <row r="1764" spans="1:8" s="168" customFormat="1" ht="35.1" customHeight="1">
      <c r="A1764" s="128" t="s">
        <v>955</v>
      </c>
      <c r="B1764" s="47" t="s">
        <v>944</v>
      </c>
      <c r="C1764" s="44" t="s">
        <v>730</v>
      </c>
      <c r="D1764" s="175">
        <v>120</v>
      </c>
      <c r="E1764" s="67">
        <v>2.27</v>
      </c>
      <c r="F1764" s="68">
        <v>1.62</v>
      </c>
      <c r="G1764" s="129"/>
      <c r="H1764" s="68">
        <f>F1764*G1764</f>
        <v>0</v>
      </c>
    </row>
    <row r="1765" spans="1:8" s="168" customFormat="1" ht="35.1" customHeight="1">
      <c r="A1765" s="131" t="s">
        <v>954</v>
      </c>
      <c r="B1765" s="27" t="s">
        <v>944</v>
      </c>
      <c r="C1765" s="44" t="s">
        <v>246</v>
      </c>
      <c r="D1765" s="172">
        <v>50</v>
      </c>
      <c r="E1765" s="67">
        <v>4.63</v>
      </c>
      <c r="F1765" s="68">
        <v>3.3</v>
      </c>
      <c r="G1765" s="129"/>
      <c r="H1765" s="68">
        <f>F1765*G1765</f>
        <v>0</v>
      </c>
    </row>
    <row r="1766" spans="1:8" s="168" customFormat="1" ht="35.1" customHeight="1">
      <c r="A1766" s="128" t="s">
        <v>956</v>
      </c>
      <c r="B1766" s="48" t="s">
        <v>944</v>
      </c>
      <c r="C1766" s="44" t="s">
        <v>226</v>
      </c>
      <c r="D1766" s="175">
        <v>100</v>
      </c>
      <c r="E1766" s="67">
        <v>2.27</v>
      </c>
      <c r="F1766" s="68">
        <v>1.62</v>
      </c>
      <c r="G1766" s="129"/>
      <c r="H1766" s="68">
        <f>F1766*G1766</f>
        <v>0</v>
      </c>
    </row>
    <row r="1767" spans="1:8" s="168" customFormat="1" ht="35.1" customHeight="1">
      <c r="A1767" s="142" t="s">
        <v>3935</v>
      </c>
      <c r="B1767" s="50" t="s">
        <v>3793</v>
      </c>
      <c r="C1767" s="44" t="s">
        <v>341</v>
      </c>
      <c r="D1767" s="42">
        <v>200</v>
      </c>
      <c r="E1767" s="67">
        <v>0.98</v>
      </c>
      <c r="F1767" s="68">
        <v>0.8</v>
      </c>
      <c r="G1767" s="122"/>
      <c r="H1767" s="68">
        <f>F1767*G1767</f>
        <v>0</v>
      </c>
    </row>
    <row r="1768" spans="1:8" s="168" customFormat="1" ht="35.1" customHeight="1">
      <c r="A1768" s="127" t="s">
        <v>945</v>
      </c>
      <c r="B1768" s="27" t="s">
        <v>3793</v>
      </c>
      <c r="C1768" s="170" t="s">
        <v>294</v>
      </c>
      <c r="D1768" s="42">
        <v>25</v>
      </c>
      <c r="E1768" s="67">
        <v>6.32</v>
      </c>
      <c r="F1768" s="68">
        <v>4.5</v>
      </c>
      <c r="G1768" s="70"/>
      <c r="H1768" s="68">
        <f>F1768*G1768</f>
        <v>0</v>
      </c>
    </row>
    <row r="1769" spans="1:8" s="168" customFormat="1" ht="35.1" customHeight="1">
      <c r="A1769" s="126" t="s">
        <v>2033</v>
      </c>
      <c r="B1769" s="27" t="s">
        <v>3793</v>
      </c>
      <c r="C1769" s="44" t="s">
        <v>1899</v>
      </c>
      <c r="D1769" s="42">
        <v>60</v>
      </c>
      <c r="E1769" s="67">
        <v>4.49</v>
      </c>
      <c r="F1769" s="68">
        <v>3.2</v>
      </c>
      <c r="G1769" s="122"/>
      <c r="H1769" s="68">
        <f>F1769*G1769</f>
        <v>0</v>
      </c>
    </row>
    <row r="1770" spans="1:8" s="168" customFormat="1" ht="35.1" customHeight="1">
      <c r="A1770" s="126" t="s">
        <v>943</v>
      </c>
      <c r="B1770" s="27" t="s">
        <v>3793</v>
      </c>
      <c r="C1770" s="44" t="s">
        <v>403</v>
      </c>
      <c r="D1770" s="42">
        <v>50</v>
      </c>
      <c r="E1770" s="67">
        <v>1.19</v>
      </c>
      <c r="F1770" s="68">
        <v>0.85</v>
      </c>
      <c r="G1770" s="122"/>
      <c r="H1770" s="68">
        <f>F1770*G1770</f>
        <v>0</v>
      </c>
    </row>
    <row r="1771" spans="1:8" s="168" customFormat="1" ht="35.1" customHeight="1">
      <c r="A1771" s="127" t="s">
        <v>3296</v>
      </c>
      <c r="B1771" s="27" t="s">
        <v>3793</v>
      </c>
      <c r="C1771" s="44" t="s">
        <v>1682</v>
      </c>
      <c r="D1771" s="42">
        <v>60</v>
      </c>
      <c r="E1771" s="67">
        <v>4.49</v>
      </c>
      <c r="F1771" s="68">
        <v>3.2</v>
      </c>
      <c r="G1771" s="122"/>
      <c r="H1771" s="68">
        <f>F1771*G1771</f>
        <v>0</v>
      </c>
    </row>
    <row r="1772" spans="1:8" s="168" customFormat="1" ht="35.1" customHeight="1">
      <c r="A1772" s="143" t="s">
        <v>946</v>
      </c>
      <c r="B1772" s="27" t="s">
        <v>3793</v>
      </c>
      <c r="C1772" s="42" t="s">
        <v>257</v>
      </c>
      <c r="D1772" s="44">
        <v>50</v>
      </c>
      <c r="E1772" s="67">
        <v>2.64</v>
      </c>
      <c r="F1772" s="68">
        <v>1.88</v>
      </c>
      <c r="G1772" s="122"/>
      <c r="H1772" s="68">
        <f>F1772*G1772</f>
        <v>0</v>
      </c>
    </row>
    <row r="1773" spans="1:8" s="168" customFormat="1" ht="35.1" customHeight="1">
      <c r="A1773" s="142" t="s">
        <v>4010</v>
      </c>
      <c r="B1773" s="50" t="s">
        <v>4011</v>
      </c>
      <c r="C1773" s="44" t="s">
        <v>287</v>
      </c>
      <c r="D1773" s="42">
        <v>150</v>
      </c>
      <c r="E1773" s="67">
        <v>1.21</v>
      </c>
      <c r="F1773" s="68">
        <v>0.99</v>
      </c>
      <c r="G1773" s="122"/>
      <c r="H1773" s="68">
        <f>F1773*G1773</f>
        <v>0</v>
      </c>
    </row>
    <row r="1774" spans="1:8" s="168" customFormat="1" ht="35.1" customHeight="1">
      <c r="A1774" s="127" t="s">
        <v>3385</v>
      </c>
      <c r="B1774" s="27" t="s">
        <v>3794</v>
      </c>
      <c r="C1774" s="44" t="s">
        <v>222</v>
      </c>
      <c r="D1774" s="42">
        <v>20</v>
      </c>
      <c r="E1774" s="67">
        <v>22.18</v>
      </c>
      <c r="F1774" s="68">
        <v>15.8</v>
      </c>
      <c r="G1774" s="122"/>
      <c r="H1774" s="68">
        <f>F1774*G1774</f>
        <v>0</v>
      </c>
    </row>
    <row r="1775" spans="1:8" s="168" customFormat="1" ht="35.1" customHeight="1">
      <c r="A1775" s="127" t="s">
        <v>3155</v>
      </c>
      <c r="B1775" s="27" t="s">
        <v>3795</v>
      </c>
      <c r="C1775" s="44" t="s">
        <v>284</v>
      </c>
      <c r="D1775" s="42">
        <v>20</v>
      </c>
      <c r="E1775" s="67">
        <v>11.93</v>
      </c>
      <c r="F1775" s="68">
        <v>8.5</v>
      </c>
      <c r="G1775" s="122"/>
      <c r="H1775" s="68">
        <f>F1775*G1775</f>
        <v>0</v>
      </c>
    </row>
    <row r="1776" spans="1:8" s="168" customFormat="1" ht="35.1" customHeight="1">
      <c r="A1776" s="126" t="s">
        <v>2428</v>
      </c>
      <c r="B1776" s="27" t="s">
        <v>3795</v>
      </c>
      <c r="C1776" s="44" t="s">
        <v>222</v>
      </c>
      <c r="D1776" s="42">
        <v>10</v>
      </c>
      <c r="E1776" s="67">
        <v>15.16</v>
      </c>
      <c r="F1776" s="68">
        <v>10.8</v>
      </c>
      <c r="G1776" s="122"/>
      <c r="H1776" s="68">
        <f>F1776*G1776</f>
        <v>0</v>
      </c>
    </row>
    <row r="1777" spans="1:8" s="168" customFormat="1" ht="35.1" customHeight="1">
      <c r="A1777" s="127" t="s">
        <v>947</v>
      </c>
      <c r="B1777" s="27" t="s">
        <v>3156</v>
      </c>
      <c r="C1777" s="170" t="s">
        <v>222</v>
      </c>
      <c r="D1777" s="170">
        <v>150</v>
      </c>
      <c r="E1777" s="67">
        <v>1.4</v>
      </c>
      <c r="F1777" s="68">
        <v>1</v>
      </c>
      <c r="G1777" s="70"/>
      <c r="H1777" s="68">
        <f>F1777*G1777</f>
        <v>0</v>
      </c>
    </row>
    <row r="1778" spans="1:8" s="168" customFormat="1" ht="35.1" customHeight="1">
      <c r="A1778" s="127" t="s">
        <v>950</v>
      </c>
      <c r="B1778" s="27" t="s">
        <v>3157</v>
      </c>
      <c r="C1778" s="170" t="s">
        <v>222</v>
      </c>
      <c r="D1778" s="170">
        <v>150</v>
      </c>
      <c r="E1778" s="67">
        <v>1.4</v>
      </c>
      <c r="F1778" s="68">
        <v>1</v>
      </c>
      <c r="G1778" s="70"/>
      <c r="H1778" s="68">
        <f>F1778*G1778</f>
        <v>0</v>
      </c>
    </row>
    <row r="1779" spans="1:8" s="168" customFormat="1" ht="35.1" customHeight="1">
      <c r="A1779" s="127" t="s">
        <v>948</v>
      </c>
      <c r="B1779" s="27" t="s">
        <v>3158</v>
      </c>
      <c r="C1779" s="170" t="s">
        <v>287</v>
      </c>
      <c r="D1779" s="170">
        <v>150</v>
      </c>
      <c r="E1779" s="67">
        <v>1.47</v>
      </c>
      <c r="F1779" s="68">
        <v>1.05</v>
      </c>
      <c r="G1779" s="70"/>
      <c r="H1779" s="68">
        <f>F1779*G1779</f>
        <v>0</v>
      </c>
    </row>
    <row r="1780" spans="1:8" s="168" customFormat="1" ht="35.1" customHeight="1">
      <c r="A1780" s="127" t="s">
        <v>949</v>
      </c>
      <c r="B1780" s="27" t="s">
        <v>3159</v>
      </c>
      <c r="C1780" s="170" t="s">
        <v>287</v>
      </c>
      <c r="D1780" s="170">
        <v>150</v>
      </c>
      <c r="E1780" s="67">
        <v>1.47</v>
      </c>
      <c r="F1780" s="68">
        <v>1.05</v>
      </c>
      <c r="G1780" s="70"/>
      <c r="H1780" s="68">
        <f>F1780*G1780</f>
        <v>0</v>
      </c>
    </row>
    <row r="1781" spans="1:8" s="168" customFormat="1" ht="35.1" customHeight="1">
      <c r="A1781" s="127" t="s">
        <v>951</v>
      </c>
      <c r="B1781" s="27" t="s">
        <v>3160</v>
      </c>
      <c r="C1781" s="170" t="s">
        <v>287</v>
      </c>
      <c r="D1781" s="170">
        <v>150</v>
      </c>
      <c r="E1781" s="67">
        <v>1.47</v>
      </c>
      <c r="F1781" s="68">
        <v>1.05</v>
      </c>
      <c r="G1781" s="70"/>
      <c r="H1781" s="68">
        <f>F1781*G1781</f>
        <v>0</v>
      </c>
    </row>
    <row r="1782" spans="1:8" s="168" customFormat="1" ht="35.1" customHeight="1">
      <c r="A1782" s="127" t="s">
        <v>952</v>
      </c>
      <c r="B1782" s="27" t="s">
        <v>3161</v>
      </c>
      <c r="C1782" s="170" t="s">
        <v>287</v>
      </c>
      <c r="D1782" s="170">
        <v>150</v>
      </c>
      <c r="E1782" s="67">
        <v>1.47</v>
      </c>
      <c r="F1782" s="68">
        <v>1.05</v>
      </c>
      <c r="G1782" s="70"/>
      <c r="H1782" s="68">
        <f>F1782*G1782</f>
        <v>0</v>
      </c>
    </row>
    <row r="1783" spans="1:8" s="168" customFormat="1" ht="35.1" customHeight="1">
      <c r="A1783" s="127" t="s">
        <v>953</v>
      </c>
      <c r="B1783" s="27" t="s">
        <v>3162</v>
      </c>
      <c r="C1783" s="170" t="s">
        <v>287</v>
      </c>
      <c r="D1783" s="170">
        <v>150</v>
      </c>
      <c r="E1783" s="67">
        <v>1.47</v>
      </c>
      <c r="F1783" s="68">
        <v>1.05</v>
      </c>
      <c r="G1783" s="70"/>
      <c r="H1783" s="68">
        <f>F1783*G1783</f>
        <v>0</v>
      </c>
    </row>
    <row r="1784" spans="1:8" s="168" customFormat="1" ht="35.1" customHeight="1">
      <c r="A1784" s="131" t="s">
        <v>957</v>
      </c>
      <c r="B1784" s="27" t="s">
        <v>3796</v>
      </c>
      <c r="C1784" s="44" t="s">
        <v>730</v>
      </c>
      <c r="D1784" s="172">
        <v>50</v>
      </c>
      <c r="E1784" s="67">
        <v>11.93</v>
      </c>
      <c r="F1784" s="68">
        <v>8.5</v>
      </c>
      <c r="G1784" s="129"/>
      <c r="H1784" s="68">
        <f>F1784*G1784</f>
        <v>0</v>
      </c>
    </row>
    <row r="1785" spans="1:8" s="168" customFormat="1" ht="35.1" customHeight="1">
      <c r="A1785" s="124" t="s">
        <v>2366</v>
      </c>
      <c r="B1785" s="27" t="s">
        <v>3796</v>
      </c>
      <c r="C1785" s="44" t="s">
        <v>284</v>
      </c>
      <c r="D1785" s="42">
        <v>100</v>
      </c>
      <c r="E1785" s="67">
        <v>3.44</v>
      </c>
      <c r="F1785" s="68">
        <v>2.4500000000000002</v>
      </c>
      <c r="G1785" s="122"/>
      <c r="H1785" s="68">
        <f>F1785*G1785</f>
        <v>0</v>
      </c>
    </row>
    <row r="1786" spans="1:8" s="168" customFormat="1" ht="35.1" customHeight="1">
      <c r="A1786" s="126" t="s">
        <v>1814</v>
      </c>
      <c r="B1786" s="27" t="s">
        <v>3796</v>
      </c>
      <c r="C1786" s="44" t="s">
        <v>222</v>
      </c>
      <c r="D1786" s="42">
        <v>100</v>
      </c>
      <c r="E1786" s="67">
        <v>4.04</v>
      </c>
      <c r="F1786" s="68">
        <v>2.88</v>
      </c>
      <c r="G1786" s="122"/>
      <c r="H1786" s="68">
        <f>F1786*G1786</f>
        <v>0</v>
      </c>
    </row>
    <row r="1787" spans="1:8" s="168" customFormat="1" ht="35.1" customHeight="1">
      <c r="A1787" s="126" t="s">
        <v>958</v>
      </c>
      <c r="B1787" s="27" t="s">
        <v>3796</v>
      </c>
      <c r="C1787" s="44" t="s">
        <v>574</v>
      </c>
      <c r="D1787" s="42">
        <v>100</v>
      </c>
      <c r="E1787" s="67">
        <v>6.58</v>
      </c>
      <c r="F1787" s="68">
        <v>4.6900000000000004</v>
      </c>
      <c r="G1787" s="122"/>
      <c r="H1787" s="68">
        <f>F1787*G1787</f>
        <v>0</v>
      </c>
    </row>
    <row r="1788" spans="1:8" s="168" customFormat="1" ht="35.1" customHeight="1">
      <c r="A1788" s="131" t="s">
        <v>959</v>
      </c>
      <c r="B1788" s="27" t="s">
        <v>3796</v>
      </c>
      <c r="C1788" s="44" t="s">
        <v>294</v>
      </c>
      <c r="D1788" s="172">
        <v>50</v>
      </c>
      <c r="E1788" s="67">
        <v>12</v>
      </c>
      <c r="F1788" s="68">
        <v>8.5500000000000007</v>
      </c>
      <c r="G1788" s="129"/>
      <c r="H1788" s="68">
        <f>F1788*G1788</f>
        <v>0</v>
      </c>
    </row>
    <row r="1789" spans="1:8" s="168" customFormat="1" ht="35.1" customHeight="1">
      <c r="A1789" s="126" t="s">
        <v>962</v>
      </c>
      <c r="B1789" s="27" t="s">
        <v>3796</v>
      </c>
      <c r="C1789" s="44" t="s">
        <v>2949</v>
      </c>
      <c r="D1789" s="42">
        <v>100</v>
      </c>
      <c r="E1789" s="67">
        <v>8.6999999999999993</v>
      </c>
      <c r="F1789" s="68">
        <v>6.2</v>
      </c>
      <c r="G1789" s="122"/>
      <c r="H1789" s="68">
        <f>F1789*G1789</f>
        <v>0</v>
      </c>
    </row>
    <row r="1790" spans="1:8" s="168" customFormat="1" ht="35.1" customHeight="1">
      <c r="A1790" s="130" t="s">
        <v>963</v>
      </c>
      <c r="B1790" s="27" t="s">
        <v>3796</v>
      </c>
      <c r="C1790" s="170" t="s">
        <v>226</v>
      </c>
      <c r="D1790" s="170">
        <v>100</v>
      </c>
      <c r="E1790" s="67">
        <v>7.51</v>
      </c>
      <c r="F1790" s="68">
        <v>5.35</v>
      </c>
      <c r="G1790" s="70"/>
      <c r="H1790" s="68">
        <f>F1790*G1790</f>
        <v>0</v>
      </c>
    </row>
    <row r="1791" spans="1:8" s="168" customFormat="1" ht="35.1" customHeight="1">
      <c r="A1791" s="126" t="s">
        <v>2263</v>
      </c>
      <c r="B1791" s="27" t="s">
        <v>3796</v>
      </c>
      <c r="C1791" s="44" t="s">
        <v>306</v>
      </c>
      <c r="D1791" s="42">
        <v>100</v>
      </c>
      <c r="E1791" s="67">
        <v>4.5599999999999996</v>
      </c>
      <c r="F1791" s="68">
        <v>3.25</v>
      </c>
      <c r="G1791" s="122"/>
      <c r="H1791" s="68">
        <f>F1791*G1791</f>
        <v>0</v>
      </c>
    </row>
    <row r="1792" spans="1:8" s="168" customFormat="1" ht="35.1" customHeight="1">
      <c r="A1792" s="124" t="s">
        <v>961</v>
      </c>
      <c r="B1792" s="27" t="s">
        <v>3796</v>
      </c>
      <c r="C1792" s="44" t="s">
        <v>296</v>
      </c>
      <c r="D1792" s="42">
        <v>100</v>
      </c>
      <c r="E1792" s="67">
        <v>8.82</v>
      </c>
      <c r="F1792" s="68">
        <v>6.28</v>
      </c>
      <c r="G1792" s="122"/>
      <c r="H1792" s="68">
        <f>F1792*G1792</f>
        <v>0</v>
      </c>
    </row>
    <row r="1793" spans="1:8" s="168" customFormat="1" ht="35.1" customHeight="1">
      <c r="A1793" s="126" t="s">
        <v>1636</v>
      </c>
      <c r="B1793" s="27" t="s">
        <v>3796</v>
      </c>
      <c r="C1793" s="44" t="s">
        <v>285</v>
      </c>
      <c r="D1793" s="42">
        <v>100</v>
      </c>
      <c r="E1793" s="67">
        <v>7.01</v>
      </c>
      <c r="F1793" s="68">
        <v>4.99</v>
      </c>
      <c r="G1793" s="122"/>
      <c r="H1793" s="68">
        <f>F1793*G1793</f>
        <v>0</v>
      </c>
    </row>
    <row r="1794" spans="1:8" s="168" customFormat="1" ht="35.1" customHeight="1">
      <c r="A1794" s="126" t="s">
        <v>1635</v>
      </c>
      <c r="B1794" s="27" t="s">
        <v>3796</v>
      </c>
      <c r="C1794" s="44" t="s">
        <v>331</v>
      </c>
      <c r="D1794" s="42">
        <v>100</v>
      </c>
      <c r="E1794" s="67">
        <v>1.39</v>
      </c>
      <c r="F1794" s="68">
        <v>0.99</v>
      </c>
      <c r="G1794" s="122"/>
      <c r="H1794" s="68">
        <f>F1794*G1794</f>
        <v>0</v>
      </c>
    </row>
    <row r="1795" spans="1:8" s="168" customFormat="1" ht="35.1" customHeight="1">
      <c r="A1795" s="126" t="s">
        <v>960</v>
      </c>
      <c r="B1795" s="27" t="s">
        <v>3796</v>
      </c>
      <c r="C1795" s="44" t="s">
        <v>279</v>
      </c>
      <c r="D1795" s="42">
        <v>100</v>
      </c>
      <c r="E1795" s="67">
        <v>3.76</v>
      </c>
      <c r="F1795" s="68">
        <v>2.68</v>
      </c>
      <c r="G1795" s="122"/>
      <c r="H1795" s="68">
        <f>F1795*G1795</f>
        <v>0</v>
      </c>
    </row>
    <row r="1796" spans="1:8" s="168" customFormat="1" ht="35.1" customHeight="1">
      <c r="A1796" s="126" t="s">
        <v>964</v>
      </c>
      <c r="B1796" s="27" t="s">
        <v>3796</v>
      </c>
      <c r="C1796" s="44" t="s">
        <v>230</v>
      </c>
      <c r="D1796" s="42">
        <v>100</v>
      </c>
      <c r="E1796" s="67">
        <v>7.16</v>
      </c>
      <c r="F1796" s="68">
        <v>5.0999999999999996</v>
      </c>
      <c r="G1796" s="122"/>
      <c r="H1796" s="68">
        <f>F1796*G1796</f>
        <v>0</v>
      </c>
    </row>
    <row r="1797" spans="1:8" s="168" customFormat="1" ht="35.1" customHeight="1">
      <c r="A1797" s="127" t="s">
        <v>2264</v>
      </c>
      <c r="B1797" s="27" t="s">
        <v>3796</v>
      </c>
      <c r="C1797" s="44" t="s">
        <v>276</v>
      </c>
      <c r="D1797" s="42">
        <v>100</v>
      </c>
      <c r="E1797" s="67">
        <v>9.1300000000000008</v>
      </c>
      <c r="F1797" s="68">
        <v>6.5</v>
      </c>
      <c r="G1797" s="122"/>
      <c r="H1797" s="68">
        <f>F1797*G1797</f>
        <v>0</v>
      </c>
    </row>
    <row r="1798" spans="1:8" s="168" customFormat="1" ht="35.1" customHeight="1">
      <c r="A1798" s="155" t="s">
        <v>2034</v>
      </c>
      <c r="B1798" s="47" t="s">
        <v>2035</v>
      </c>
      <c r="C1798" s="44" t="s">
        <v>224</v>
      </c>
      <c r="D1798" s="169">
        <v>200</v>
      </c>
      <c r="E1798" s="67">
        <v>3.44</v>
      </c>
      <c r="F1798" s="68">
        <v>2.4500000000000002</v>
      </c>
      <c r="G1798" s="129"/>
      <c r="H1798" s="68">
        <f>F1798*G1798</f>
        <v>0</v>
      </c>
    </row>
    <row r="1799" spans="1:8" s="168" customFormat="1" ht="35.1" customHeight="1">
      <c r="A1799" s="127" t="s">
        <v>3297</v>
      </c>
      <c r="B1799" s="27" t="s">
        <v>3797</v>
      </c>
      <c r="C1799" s="44" t="s">
        <v>366</v>
      </c>
      <c r="D1799" s="42">
        <v>25</v>
      </c>
      <c r="E1799" s="67">
        <v>10.11</v>
      </c>
      <c r="F1799" s="68">
        <v>7.2</v>
      </c>
      <c r="G1799" s="122"/>
      <c r="H1799" s="68">
        <f>F1799*G1799</f>
        <v>0</v>
      </c>
    </row>
    <row r="1800" spans="1:8" s="168" customFormat="1" ht="35.1" customHeight="1">
      <c r="A1800" s="127" t="s">
        <v>3298</v>
      </c>
      <c r="B1800" s="27" t="s">
        <v>3797</v>
      </c>
      <c r="C1800" s="44" t="s">
        <v>286</v>
      </c>
      <c r="D1800" s="42">
        <v>25</v>
      </c>
      <c r="E1800" s="67">
        <v>7.58</v>
      </c>
      <c r="F1800" s="68">
        <v>5.4</v>
      </c>
      <c r="G1800" s="122"/>
      <c r="H1800" s="68">
        <f>F1800*G1800</f>
        <v>0</v>
      </c>
    </row>
    <row r="1801" spans="1:8" s="168" customFormat="1" ht="35.1" customHeight="1">
      <c r="A1801" s="124" t="s">
        <v>2429</v>
      </c>
      <c r="B1801" s="27" t="s">
        <v>3798</v>
      </c>
      <c r="C1801" s="44" t="s">
        <v>222</v>
      </c>
      <c r="D1801" s="42"/>
      <c r="E1801" s="67">
        <v>9.5500000000000007</v>
      </c>
      <c r="F1801" s="68">
        <v>6.8</v>
      </c>
      <c r="G1801" s="122"/>
      <c r="H1801" s="68">
        <f>F1801*G1801</f>
        <v>0</v>
      </c>
    </row>
    <row r="1802" spans="1:8" s="168" customFormat="1" ht="35.1" customHeight="1">
      <c r="A1802" s="127" t="s">
        <v>3301</v>
      </c>
      <c r="B1802" s="27" t="s">
        <v>3798</v>
      </c>
      <c r="C1802" s="44" t="s">
        <v>366</v>
      </c>
      <c r="D1802" s="42">
        <v>25</v>
      </c>
      <c r="E1802" s="67">
        <v>10.11</v>
      </c>
      <c r="F1802" s="68">
        <v>7.2</v>
      </c>
      <c r="G1802" s="122"/>
      <c r="H1802" s="68">
        <f>F1802*G1802</f>
        <v>0</v>
      </c>
    </row>
    <row r="1803" spans="1:8" s="168" customFormat="1" ht="35.1" customHeight="1">
      <c r="A1803" s="127" t="s">
        <v>3299</v>
      </c>
      <c r="B1803" s="27" t="s">
        <v>3798</v>
      </c>
      <c r="C1803" s="44" t="s">
        <v>286</v>
      </c>
      <c r="D1803" s="42">
        <v>25</v>
      </c>
      <c r="E1803" s="67">
        <v>7.58</v>
      </c>
      <c r="F1803" s="68">
        <v>5.4</v>
      </c>
      <c r="G1803" s="122"/>
      <c r="H1803" s="68">
        <f>F1803*G1803</f>
        <v>0</v>
      </c>
    </row>
    <row r="1804" spans="1:8" s="168" customFormat="1" ht="35.1" customHeight="1">
      <c r="A1804" s="127" t="s">
        <v>3302</v>
      </c>
      <c r="B1804" s="27" t="s">
        <v>3799</v>
      </c>
      <c r="C1804" s="44" t="s">
        <v>366</v>
      </c>
      <c r="D1804" s="42">
        <v>25</v>
      </c>
      <c r="E1804" s="67">
        <v>10.11</v>
      </c>
      <c r="F1804" s="68">
        <v>7.2</v>
      </c>
      <c r="G1804" s="122"/>
      <c r="H1804" s="68">
        <f>F1804*G1804</f>
        <v>0</v>
      </c>
    </row>
    <row r="1805" spans="1:8" s="168" customFormat="1" ht="35.1" customHeight="1">
      <c r="A1805" s="127" t="s">
        <v>3300</v>
      </c>
      <c r="B1805" s="27" t="s">
        <v>3799</v>
      </c>
      <c r="C1805" s="44" t="s">
        <v>286</v>
      </c>
      <c r="D1805" s="42">
        <v>25</v>
      </c>
      <c r="E1805" s="67">
        <v>7.58</v>
      </c>
      <c r="F1805" s="68">
        <v>5.4</v>
      </c>
      <c r="G1805" s="122"/>
      <c r="H1805" s="68">
        <f>F1805*G1805</f>
        <v>0</v>
      </c>
    </row>
    <row r="1806" spans="1:8" s="168" customFormat="1" ht="35.1" customHeight="1">
      <c r="A1806" s="126" t="s">
        <v>965</v>
      </c>
      <c r="B1806" s="27" t="s">
        <v>3800</v>
      </c>
      <c r="C1806" s="44" t="s">
        <v>403</v>
      </c>
      <c r="D1806" s="42">
        <v>20</v>
      </c>
      <c r="E1806" s="67">
        <v>11.22</v>
      </c>
      <c r="F1806" s="68">
        <v>7.99</v>
      </c>
      <c r="G1806" s="122"/>
      <c r="H1806" s="68">
        <f>F1806*G1806</f>
        <v>0</v>
      </c>
    </row>
    <row r="1807" spans="1:8" s="168" customFormat="1" ht="35.1" customHeight="1">
      <c r="A1807" s="126" t="s">
        <v>2629</v>
      </c>
      <c r="B1807" s="27" t="s">
        <v>3801</v>
      </c>
      <c r="C1807" s="44" t="s">
        <v>341</v>
      </c>
      <c r="D1807" s="42">
        <v>20</v>
      </c>
      <c r="E1807" s="67">
        <v>11.51</v>
      </c>
      <c r="F1807" s="68">
        <v>8.1999999999999993</v>
      </c>
      <c r="G1807" s="122"/>
      <c r="H1807" s="68">
        <f>F1807*G1807</f>
        <v>0</v>
      </c>
    </row>
    <row r="1808" spans="1:8" s="168" customFormat="1" ht="35.1" customHeight="1">
      <c r="A1808" s="126" t="s">
        <v>1815</v>
      </c>
      <c r="B1808" s="27" t="s">
        <v>3802</v>
      </c>
      <c r="C1808" s="44" t="s">
        <v>284</v>
      </c>
      <c r="D1808" s="42">
        <v>20</v>
      </c>
      <c r="E1808" s="67">
        <v>8.2100000000000009</v>
      </c>
      <c r="F1808" s="68">
        <v>5.85</v>
      </c>
      <c r="G1808" s="122"/>
      <c r="H1808" s="68">
        <f>F1808*G1808</f>
        <v>0</v>
      </c>
    </row>
    <row r="1809" spans="1:8" s="168" customFormat="1" ht="35.1" customHeight="1">
      <c r="A1809" s="126" t="s">
        <v>2591</v>
      </c>
      <c r="B1809" s="27" t="s">
        <v>3802</v>
      </c>
      <c r="C1809" s="44" t="s">
        <v>2592</v>
      </c>
      <c r="D1809" s="42">
        <v>20</v>
      </c>
      <c r="E1809" s="67">
        <v>11.65</v>
      </c>
      <c r="F1809" s="68">
        <v>8.3000000000000007</v>
      </c>
      <c r="G1809" s="122"/>
      <c r="H1809" s="68">
        <f>F1809*G1809</f>
        <v>0</v>
      </c>
    </row>
    <row r="1810" spans="1:8" s="168" customFormat="1" ht="35.1" customHeight="1">
      <c r="A1810" s="127" t="s">
        <v>966</v>
      </c>
      <c r="B1810" s="27" t="s">
        <v>3802</v>
      </c>
      <c r="C1810" s="44" t="s">
        <v>403</v>
      </c>
      <c r="D1810" s="42">
        <v>20</v>
      </c>
      <c r="E1810" s="67">
        <v>11.65</v>
      </c>
      <c r="F1810" s="68">
        <v>8.3000000000000007</v>
      </c>
      <c r="G1810" s="122"/>
      <c r="H1810" s="68">
        <f>F1810*G1810</f>
        <v>0</v>
      </c>
    </row>
    <row r="1811" spans="1:8" s="168" customFormat="1" ht="35.1" customHeight="1">
      <c r="A1811" s="127" t="s">
        <v>968</v>
      </c>
      <c r="B1811" s="27" t="s">
        <v>3803</v>
      </c>
      <c r="C1811" s="44" t="s">
        <v>403</v>
      </c>
      <c r="D1811" s="42">
        <v>50</v>
      </c>
      <c r="E1811" s="67">
        <v>15.28</v>
      </c>
      <c r="F1811" s="68">
        <v>10.88</v>
      </c>
      <c r="G1811" s="122"/>
      <c r="H1811" s="68">
        <f>F1811*G1811</f>
        <v>0</v>
      </c>
    </row>
    <row r="1812" spans="1:8" s="168" customFormat="1" ht="35.1" customHeight="1">
      <c r="A1812" s="127" t="s">
        <v>3163</v>
      </c>
      <c r="B1812" s="27" t="s">
        <v>3804</v>
      </c>
      <c r="C1812" s="44" t="s">
        <v>222</v>
      </c>
      <c r="D1812" s="42">
        <v>50</v>
      </c>
      <c r="E1812" s="67">
        <v>7.65</v>
      </c>
      <c r="F1812" s="68">
        <v>5.45</v>
      </c>
      <c r="G1812" s="122"/>
      <c r="H1812" s="68">
        <f>F1812*G1812</f>
        <v>0</v>
      </c>
    </row>
    <row r="1813" spans="1:8" s="168" customFormat="1" ht="35.1" customHeight="1">
      <c r="A1813" s="127" t="s">
        <v>967</v>
      </c>
      <c r="B1813" s="27" t="s">
        <v>3804</v>
      </c>
      <c r="C1813" s="170" t="s">
        <v>286</v>
      </c>
      <c r="D1813" s="42">
        <v>50</v>
      </c>
      <c r="E1813" s="67">
        <v>8.2799999999999994</v>
      </c>
      <c r="F1813" s="68">
        <v>5.9</v>
      </c>
      <c r="G1813" s="70"/>
      <c r="H1813" s="68">
        <f>F1813*G1813</f>
        <v>0</v>
      </c>
    </row>
    <row r="1814" spans="1:8" s="168" customFormat="1" ht="35.1" customHeight="1">
      <c r="A1814" s="142" t="s">
        <v>3998</v>
      </c>
      <c r="B1814" s="50" t="s">
        <v>3804</v>
      </c>
      <c r="C1814" s="44" t="s">
        <v>292</v>
      </c>
      <c r="D1814" s="42">
        <v>50</v>
      </c>
      <c r="E1814" s="67">
        <v>6.77</v>
      </c>
      <c r="F1814" s="68">
        <v>5.55</v>
      </c>
      <c r="G1814" s="122"/>
      <c r="H1814" s="68">
        <f>F1814*G1814</f>
        <v>0</v>
      </c>
    </row>
    <row r="1815" spans="1:8" s="168" customFormat="1" ht="35.1" customHeight="1">
      <c r="A1815" s="131" t="s">
        <v>973</v>
      </c>
      <c r="B1815" s="27" t="s">
        <v>3805</v>
      </c>
      <c r="C1815" s="44" t="s">
        <v>2273</v>
      </c>
      <c r="D1815" s="172">
        <v>250</v>
      </c>
      <c r="E1815" s="67">
        <v>2.36</v>
      </c>
      <c r="F1815" s="68">
        <v>1.68</v>
      </c>
      <c r="G1815" s="129"/>
      <c r="H1815" s="68">
        <f>F1815*G1815</f>
        <v>0</v>
      </c>
    </row>
    <row r="1816" spans="1:8" s="168" customFormat="1" ht="35.1" customHeight="1">
      <c r="A1816" s="126" t="s">
        <v>971</v>
      </c>
      <c r="B1816" s="27" t="s">
        <v>3805</v>
      </c>
      <c r="C1816" s="44" t="s">
        <v>259</v>
      </c>
      <c r="D1816" s="42">
        <v>300</v>
      </c>
      <c r="E1816" s="67">
        <v>1.97</v>
      </c>
      <c r="F1816" s="68">
        <v>1.4</v>
      </c>
      <c r="G1816" s="122"/>
      <c r="H1816" s="68">
        <f>F1816*G1816</f>
        <v>0</v>
      </c>
    </row>
    <row r="1817" spans="1:8" s="168" customFormat="1" ht="35.1" customHeight="1">
      <c r="A1817" s="126" t="s">
        <v>969</v>
      </c>
      <c r="B1817" s="27" t="s">
        <v>3805</v>
      </c>
      <c r="C1817" s="44" t="s">
        <v>403</v>
      </c>
      <c r="D1817" s="42">
        <v>500</v>
      </c>
      <c r="E1817" s="67">
        <v>2.04</v>
      </c>
      <c r="F1817" s="68">
        <v>1.45</v>
      </c>
      <c r="G1817" s="122"/>
      <c r="H1817" s="68">
        <f>F1817*G1817</f>
        <v>0</v>
      </c>
    </row>
    <row r="1818" spans="1:8" s="168" customFormat="1" ht="35.1" customHeight="1">
      <c r="A1818" s="130" t="s">
        <v>970</v>
      </c>
      <c r="B1818" s="27" t="s">
        <v>3805</v>
      </c>
      <c r="C1818" s="170" t="s">
        <v>232</v>
      </c>
      <c r="D1818" s="170">
        <v>200</v>
      </c>
      <c r="E1818" s="67">
        <v>1.9</v>
      </c>
      <c r="F1818" s="68">
        <v>1.35</v>
      </c>
      <c r="G1818" s="70"/>
      <c r="H1818" s="68">
        <f>F1818*G1818</f>
        <v>0</v>
      </c>
    </row>
    <row r="1819" spans="1:8" s="168" customFormat="1" ht="35.1" customHeight="1">
      <c r="A1819" s="124" t="s">
        <v>2503</v>
      </c>
      <c r="B1819" s="27" t="s">
        <v>3805</v>
      </c>
      <c r="C1819" s="44" t="s">
        <v>247</v>
      </c>
      <c r="D1819" s="42"/>
      <c r="E1819" s="67">
        <v>1.97</v>
      </c>
      <c r="F1819" s="68">
        <v>1.4</v>
      </c>
      <c r="G1819" s="122"/>
      <c r="H1819" s="68">
        <f>F1819*G1819</f>
        <v>0</v>
      </c>
    </row>
    <row r="1820" spans="1:8" s="168" customFormat="1" ht="35.1" customHeight="1">
      <c r="A1820" s="126" t="s">
        <v>972</v>
      </c>
      <c r="B1820" s="27" t="s">
        <v>3806</v>
      </c>
      <c r="C1820" s="44" t="s">
        <v>409</v>
      </c>
      <c r="D1820" s="42">
        <v>250</v>
      </c>
      <c r="E1820" s="67">
        <v>1.83</v>
      </c>
      <c r="F1820" s="68">
        <v>1.3</v>
      </c>
      <c r="G1820" s="122"/>
      <c r="H1820" s="68">
        <f>F1820*G1820</f>
        <v>0</v>
      </c>
    </row>
    <row r="1821" spans="1:8" s="168" customFormat="1" ht="35.1" customHeight="1">
      <c r="A1821" s="126" t="s">
        <v>2613</v>
      </c>
      <c r="B1821" s="27" t="s">
        <v>3807</v>
      </c>
      <c r="C1821" s="44" t="s">
        <v>222</v>
      </c>
      <c r="D1821" s="42">
        <v>250</v>
      </c>
      <c r="E1821" s="67">
        <v>0.66</v>
      </c>
      <c r="F1821" s="68">
        <v>0.47</v>
      </c>
      <c r="G1821" s="122"/>
      <c r="H1821" s="68">
        <f>F1821*G1821</f>
        <v>0</v>
      </c>
    </row>
    <row r="1822" spans="1:8" s="168" customFormat="1" ht="35.1" customHeight="1">
      <c r="A1822" s="126" t="s">
        <v>974</v>
      </c>
      <c r="B1822" s="27" t="s">
        <v>975</v>
      </c>
      <c r="C1822" s="44" t="s">
        <v>386</v>
      </c>
      <c r="D1822" s="42">
        <v>50</v>
      </c>
      <c r="E1822" s="67">
        <v>3.07</v>
      </c>
      <c r="F1822" s="68">
        <v>2.19</v>
      </c>
      <c r="G1822" s="122"/>
      <c r="H1822" s="68">
        <f>F1822*G1822</f>
        <v>0</v>
      </c>
    </row>
    <row r="1823" spans="1:8" s="168" customFormat="1" ht="35.1" customHeight="1">
      <c r="A1823" s="128" t="s">
        <v>2038</v>
      </c>
      <c r="B1823" s="47" t="s">
        <v>1816</v>
      </c>
      <c r="C1823" s="44" t="s">
        <v>2037</v>
      </c>
      <c r="D1823" s="169">
        <v>2</v>
      </c>
      <c r="E1823" s="67">
        <v>47.74</v>
      </c>
      <c r="F1823" s="68">
        <v>34</v>
      </c>
      <c r="G1823" s="129"/>
      <c r="H1823" s="68">
        <f>F1823*G1823</f>
        <v>0</v>
      </c>
    </row>
    <row r="1824" spans="1:8" s="168" customFormat="1" ht="35.1" customHeight="1">
      <c r="A1824" s="155" t="s">
        <v>2039</v>
      </c>
      <c r="B1824" s="47" t="s">
        <v>1816</v>
      </c>
      <c r="C1824" s="44" t="s">
        <v>1715</v>
      </c>
      <c r="D1824" s="169">
        <v>2</v>
      </c>
      <c r="E1824" s="67">
        <v>54.76</v>
      </c>
      <c r="F1824" s="68">
        <v>39</v>
      </c>
      <c r="G1824" s="129"/>
      <c r="H1824" s="68">
        <f>F1824*G1824</f>
        <v>0</v>
      </c>
    </row>
    <row r="1825" spans="1:8" s="168" customFormat="1" ht="35.1" customHeight="1">
      <c r="A1825" s="126" t="s">
        <v>2576</v>
      </c>
      <c r="B1825" s="27" t="s">
        <v>3808</v>
      </c>
      <c r="C1825" s="44" t="s">
        <v>490</v>
      </c>
      <c r="D1825" s="42">
        <v>12</v>
      </c>
      <c r="E1825" s="67">
        <v>40.72</v>
      </c>
      <c r="F1825" s="68">
        <v>29</v>
      </c>
      <c r="G1825" s="122"/>
      <c r="H1825" s="68">
        <f>F1825*G1825</f>
        <v>0</v>
      </c>
    </row>
    <row r="1826" spans="1:8" s="168" customFormat="1" ht="35.1" customHeight="1">
      <c r="A1826" s="127" t="s">
        <v>2577</v>
      </c>
      <c r="B1826" s="27" t="s">
        <v>3809</v>
      </c>
      <c r="C1826" s="44" t="s">
        <v>490</v>
      </c>
      <c r="D1826" s="42">
        <v>12</v>
      </c>
      <c r="E1826" s="67">
        <v>44.65</v>
      </c>
      <c r="F1826" s="68">
        <v>31.8</v>
      </c>
      <c r="G1826" s="122"/>
      <c r="H1826" s="68">
        <f>F1826*G1826</f>
        <v>0</v>
      </c>
    </row>
    <row r="1827" spans="1:8" s="168" customFormat="1" ht="35.1" customHeight="1">
      <c r="A1827" s="127" t="s">
        <v>3165</v>
      </c>
      <c r="B1827" s="27" t="s">
        <v>3810</v>
      </c>
      <c r="C1827" s="44" t="s">
        <v>2586</v>
      </c>
      <c r="D1827" s="42">
        <v>6</v>
      </c>
      <c r="E1827" s="67">
        <v>32.99</v>
      </c>
      <c r="F1827" s="68">
        <v>23.5</v>
      </c>
      <c r="G1827" s="122"/>
      <c r="H1827" s="68">
        <f>F1827*G1827</f>
        <v>0</v>
      </c>
    </row>
    <row r="1828" spans="1:8" s="168" customFormat="1" ht="35.1" customHeight="1">
      <c r="A1828" s="127" t="s">
        <v>3166</v>
      </c>
      <c r="B1828" s="27" t="s">
        <v>3810</v>
      </c>
      <c r="C1828" s="44" t="s">
        <v>2977</v>
      </c>
      <c r="D1828" s="42">
        <v>8</v>
      </c>
      <c r="E1828" s="67">
        <v>32.85</v>
      </c>
      <c r="F1828" s="68">
        <v>23.4</v>
      </c>
      <c r="G1828" s="122"/>
      <c r="H1828" s="68">
        <f>F1828*G1828</f>
        <v>0</v>
      </c>
    </row>
    <row r="1829" spans="1:8" s="168" customFormat="1" ht="35.1" customHeight="1">
      <c r="A1829" s="126" t="s">
        <v>2036</v>
      </c>
      <c r="B1829" s="27" t="s">
        <v>3810</v>
      </c>
      <c r="C1829" s="44" t="s">
        <v>2037</v>
      </c>
      <c r="D1829" s="42">
        <v>4</v>
      </c>
      <c r="E1829" s="67">
        <v>31.59</v>
      </c>
      <c r="F1829" s="68">
        <v>22.5</v>
      </c>
      <c r="G1829" s="122"/>
      <c r="H1829" s="68">
        <f>F1829*G1829</f>
        <v>0</v>
      </c>
    </row>
    <row r="1830" spans="1:8" s="168" customFormat="1" ht="35.1" customHeight="1">
      <c r="A1830" s="127" t="s">
        <v>3167</v>
      </c>
      <c r="B1830" s="27" t="s">
        <v>3810</v>
      </c>
      <c r="C1830" s="44" t="s">
        <v>285</v>
      </c>
      <c r="D1830" s="42">
        <v>6</v>
      </c>
      <c r="E1830" s="67">
        <v>34.96</v>
      </c>
      <c r="F1830" s="68">
        <v>24.9</v>
      </c>
      <c r="G1830" s="122"/>
      <c r="H1830" s="68">
        <f>F1830*G1830</f>
        <v>0</v>
      </c>
    </row>
    <row r="1831" spans="1:8" s="168" customFormat="1" ht="35.1" customHeight="1">
      <c r="A1831" s="126" t="s">
        <v>2265</v>
      </c>
      <c r="B1831" s="27" t="s">
        <v>3810</v>
      </c>
      <c r="C1831" s="44" t="s">
        <v>1715</v>
      </c>
      <c r="D1831" s="42">
        <v>4</v>
      </c>
      <c r="E1831" s="67">
        <v>38.61</v>
      </c>
      <c r="F1831" s="68">
        <v>27.5</v>
      </c>
      <c r="G1831" s="122"/>
      <c r="H1831" s="68">
        <f>F1831*G1831</f>
        <v>0</v>
      </c>
    </row>
    <row r="1832" spans="1:8" s="168" customFormat="1" ht="35.1" customHeight="1">
      <c r="A1832" s="126" t="s">
        <v>2584</v>
      </c>
      <c r="B1832" s="27" t="s">
        <v>3811</v>
      </c>
      <c r="C1832" s="44" t="s">
        <v>2582</v>
      </c>
      <c r="D1832" s="42">
        <v>6</v>
      </c>
      <c r="E1832" s="67">
        <v>36.229999999999997</v>
      </c>
      <c r="F1832" s="68">
        <v>25.8</v>
      </c>
      <c r="G1832" s="122"/>
      <c r="H1832" s="68">
        <f>F1832*G1832</f>
        <v>0</v>
      </c>
    </row>
    <row r="1833" spans="1:8" s="168" customFormat="1" ht="35.1" customHeight="1">
      <c r="A1833" s="127" t="s">
        <v>3164</v>
      </c>
      <c r="B1833" s="27" t="s">
        <v>3812</v>
      </c>
      <c r="C1833" s="44" t="s">
        <v>287</v>
      </c>
      <c r="D1833" s="42">
        <v>4</v>
      </c>
      <c r="E1833" s="67">
        <v>41.7</v>
      </c>
      <c r="F1833" s="68">
        <v>29.7</v>
      </c>
      <c r="G1833" s="122"/>
      <c r="H1833" s="68">
        <f>F1833*G1833</f>
        <v>0</v>
      </c>
    </row>
    <row r="1834" spans="1:8" s="168" customFormat="1" ht="35.1" customHeight="1">
      <c r="A1834" s="127" t="s">
        <v>2354</v>
      </c>
      <c r="B1834" s="27" t="s">
        <v>3169</v>
      </c>
      <c r="C1834" s="44" t="s">
        <v>2977</v>
      </c>
      <c r="D1834" s="42">
        <v>6</v>
      </c>
      <c r="E1834" s="67">
        <v>40.700000000000003</v>
      </c>
      <c r="F1834" s="68">
        <v>28.99</v>
      </c>
      <c r="G1834" s="122"/>
      <c r="H1834" s="68">
        <f>F1834*G1834</f>
        <v>0</v>
      </c>
    </row>
    <row r="1835" spans="1:8" s="168" customFormat="1" ht="35.1" customHeight="1">
      <c r="A1835" s="126" t="s">
        <v>976</v>
      </c>
      <c r="B1835" s="27" t="s">
        <v>977</v>
      </c>
      <c r="C1835" s="44" t="s">
        <v>490</v>
      </c>
      <c r="D1835" s="42">
        <v>200</v>
      </c>
      <c r="E1835" s="67">
        <v>1.24</v>
      </c>
      <c r="F1835" s="68">
        <v>0.88</v>
      </c>
      <c r="G1835" s="122"/>
      <c r="H1835" s="68">
        <f>F1835*G1835</f>
        <v>0</v>
      </c>
    </row>
    <row r="1836" spans="1:8" s="168" customFormat="1" ht="35.1" customHeight="1">
      <c r="A1836" s="126" t="s">
        <v>1821</v>
      </c>
      <c r="B1836" s="27" t="s">
        <v>3813</v>
      </c>
      <c r="C1836" s="44" t="s">
        <v>1911</v>
      </c>
      <c r="D1836" s="42">
        <v>200</v>
      </c>
      <c r="E1836" s="67">
        <v>1.36</v>
      </c>
      <c r="F1836" s="68">
        <v>0.97</v>
      </c>
      <c r="G1836" s="122"/>
      <c r="H1836" s="68">
        <f>F1836*G1836</f>
        <v>0</v>
      </c>
    </row>
    <row r="1837" spans="1:8" s="168" customFormat="1" ht="35.1" customHeight="1">
      <c r="A1837" s="126" t="s">
        <v>2614</v>
      </c>
      <c r="B1837" s="27" t="s">
        <v>3813</v>
      </c>
      <c r="C1837" s="44" t="s">
        <v>222</v>
      </c>
      <c r="D1837" s="42">
        <v>200</v>
      </c>
      <c r="E1837" s="67">
        <v>1.39</v>
      </c>
      <c r="F1837" s="68">
        <v>0.99</v>
      </c>
      <c r="G1837" s="122"/>
      <c r="H1837" s="68">
        <f>F1837*G1837</f>
        <v>0</v>
      </c>
    </row>
    <row r="1838" spans="1:8" s="168" customFormat="1" ht="35.1" customHeight="1">
      <c r="A1838" s="130" t="s">
        <v>980</v>
      </c>
      <c r="B1838" s="27" t="s">
        <v>3813</v>
      </c>
      <c r="C1838" s="170" t="s">
        <v>224</v>
      </c>
      <c r="D1838" s="170">
        <v>200</v>
      </c>
      <c r="E1838" s="67">
        <v>1.81</v>
      </c>
      <c r="F1838" s="68">
        <v>1.29</v>
      </c>
      <c r="G1838" s="70"/>
      <c r="H1838" s="68">
        <f>F1838*G1838</f>
        <v>0</v>
      </c>
    </row>
    <row r="1839" spans="1:8" s="168" customFormat="1" ht="35.1" customHeight="1">
      <c r="A1839" s="130" t="s">
        <v>981</v>
      </c>
      <c r="B1839" s="27" t="s">
        <v>3813</v>
      </c>
      <c r="C1839" s="170" t="s">
        <v>246</v>
      </c>
      <c r="D1839" s="170">
        <v>200</v>
      </c>
      <c r="E1839" s="67">
        <v>1.81</v>
      </c>
      <c r="F1839" s="68">
        <v>1.29</v>
      </c>
      <c r="G1839" s="70"/>
      <c r="H1839" s="68">
        <f>F1839*G1839</f>
        <v>0</v>
      </c>
    </row>
    <row r="1840" spans="1:8" s="168" customFormat="1" ht="35.1" customHeight="1">
      <c r="A1840" s="126" t="s">
        <v>982</v>
      </c>
      <c r="B1840" s="27" t="s">
        <v>3813</v>
      </c>
      <c r="C1840" s="44" t="s">
        <v>246</v>
      </c>
      <c r="D1840" s="42">
        <v>200</v>
      </c>
      <c r="E1840" s="67">
        <v>1.31</v>
      </c>
      <c r="F1840" s="68">
        <v>0.93</v>
      </c>
      <c r="G1840" s="122"/>
      <c r="H1840" s="68">
        <f>F1840*G1840</f>
        <v>0</v>
      </c>
    </row>
    <row r="1841" spans="1:255" s="168" customFormat="1" ht="35.1" customHeight="1">
      <c r="A1841" s="127" t="s">
        <v>3386</v>
      </c>
      <c r="B1841" s="27" t="s">
        <v>3813</v>
      </c>
      <c r="C1841" s="44" t="s">
        <v>243</v>
      </c>
      <c r="D1841" s="42">
        <v>200</v>
      </c>
      <c r="E1841" s="67">
        <v>1.4</v>
      </c>
      <c r="F1841" s="68">
        <v>1</v>
      </c>
      <c r="G1841" s="122"/>
      <c r="H1841" s="68">
        <f>F1841*G1841</f>
        <v>0</v>
      </c>
    </row>
    <row r="1842" spans="1:255" s="168" customFormat="1" ht="35.1" customHeight="1">
      <c r="A1842" s="126" t="s">
        <v>979</v>
      </c>
      <c r="B1842" s="27" t="s">
        <v>3813</v>
      </c>
      <c r="C1842" s="44" t="s">
        <v>252</v>
      </c>
      <c r="D1842" s="42">
        <v>200</v>
      </c>
      <c r="E1842" s="67">
        <v>1.39</v>
      </c>
      <c r="F1842" s="68">
        <v>0.99</v>
      </c>
      <c r="G1842" s="122"/>
      <c r="H1842" s="68">
        <f>F1842*G1842</f>
        <v>0</v>
      </c>
    </row>
    <row r="1843" spans="1:255" s="168" customFormat="1" ht="35.1" customHeight="1">
      <c r="A1843" s="126" t="s">
        <v>983</v>
      </c>
      <c r="B1843" s="27" t="s">
        <v>3813</v>
      </c>
      <c r="C1843" s="170" t="s">
        <v>232</v>
      </c>
      <c r="D1843" s="42">
        <v>200</v>
      </c>
      <c r="E1843" s="67">
        <v>1.54</v>
      </c>
      <c r="F1843" s="68">
        <v>1.1000000000000001</v>
      </c>
      <c r="G1843" s="122"/>
      <c r="H1843" s="68">
        <f>F1843*G1843</f>
        <v>0</v>
      </c>
    </row>
    <row r="1844" spans="1:255" s="168" customFormat="1" ht="35.1" customHeight="1">
      <c r="A1844" s="124" t="s">
        <v>1822</v>
      </c>
      <c r="B1844" s="27" t="s">
        <v>3813</v>
      </c>
      <c r="C1844" s="44" t="s">
        <v>230</v>
      </c>
      <c r="D1844" s="170">
        <v>200</v>
      </c>
      <c r="E1844" s="67">
        <v>1.68</v>
      </c>
      <c r="F1844" s="68">
        <v>1.2</v>
      </c>
      <c r="G1844" s="70"/>
      <c r="H1844" s="68">
        <f>F1844*G1844</f>
        <v>0</v>
      </c>
    </row>
    <row r="1845" spans="1:255" s="168" customFormat="1" ht="35.1" customHeight="1">
      <c r="A1845" s="155" t="s">
        <v>978</v>
      </c>
      <c r="B1845" s="48" t="s">
        <v>1818</v>
      </c>
      <c r="C1845" s="44" t="s">
        <v>277</v>
      </c>
      <c r="D1845" s="171">
        <v>200</v>
      </c>
      <c r="E1845" s="67">
        <v>3.78</v>
      </c>
      <c r="F1845" s="68">
        <v>2.69</v>
      </c>
      <c r="G1845" s="129"/>
      <c r="H1845" s="68">
        <f>F1845*G1845</f>
        <v>0</v>
      </c>
    </row>
    <row r="1846" spans="1:255" s="168" customFormat="1" ht="35.1" customHeight="1">
      <c r="A1846" s="157" t="s">
        <v>1817</v>
      </c>
      <c r="B1846" s="43" t="s">
        <v>1818</v>
      </c>
      <c r="C1846" s="85" t="s">
        <v>1682</v>
      </c>
      <c r="D1846" s="85"/>
      <c r="E1846" s="67">
        <v>3.78</v>
      </c>
      <c r="F1846" s="68">
        <v>2.69</v>
      </c>
      <c r="G1846" s="129"/>
      <c r="H1846" s="68">
        <f>F1846*G1846</f>
        <v>0</v>
      </c>
    </row>
    <row r="1847" spans="1:255" s="168" customFormat="1" ht="35.1" customHeight="1">
      <c r="A1847" s="155" t="s">
        <v>1819</v>
      </c>
      <c r="B1847" s="47" t="s">
        <v>2405</v>
      </c>
      <c r="C1847" s="44" t="s">
        <v>218</v>
      </c>
      <c r="D1847" s="169">
        <v>200</v>
      </c>
      <c r="E1847" s="67">
        <v>3.78</v>
      </c>
      <c r="F1847" s="68">
        <v>2.69</v>
      </c>
      <c r="G1847" s="129"/>
      <c r="H1847" s="68">
        <f>F1847*G1847</f>
        <v>0</v>
      </c>
    </row>
    <row r="1848" spans="1:255" s="168" customFormat="1" ht="35.1" customHeight="1">
      <c r="A1848" s="155" t="s">
        <v>2040</v>
      </c>
      <c r="B1848" s="47" t="s">
        <v>2266</v>
      </c>
      <c r="C1848" s="44" t="s">
        <v>1911</v>
      </c>
      <c r="D1848" s="169">
        <v>200</v>
      </c>
      <c r="E1848" s="67">
        <v>3.78</v>
      </c>
      <c r="F1848" s="68">
        <v>2.69</v>
      </c>
      <c r="G1848" s="129"/>
      <c r="H1848" s="68">
        <f>F1848*G1848</f>
        <v>0</v>
      </c>
    </row>
    <row r="1849" spans="1:255" s="168" customFormat="1" ht="35.1" customHeight="1">
      <c r="A1849" s="130" t="s">
        <v>985</v>
      </c>
      <c r="B1849" s="27" t="s">
        <v>3814</v>
      </c>
      <c r="C1849" s="170" t="s">
        <v>226</v>
      </c>
      <c r="D1849" s="170">
        <v>200</v>
      </c>
      <c r="E1849" s="67">
        <v>1.4</v>
      </c>
      <c r="F1849" s="68">
        <v>1</v>
      </c>
      <c r="G1849" s="70"/>
      <c r="H1849" s="68">
        <f>F1849*G1849</f>
        <v>0</v>
      </c>
    </row>
    <row r="1850" spans="1:255" s="168" customFormat="1" ht="35.1" customHeight="1">
      <c r="A1850" s="126" t="s">
        <v>212</v>
      </c>
      <c r="B1850" s="27" t="s">
        <v>213</v>
      </c>
      <c r="C1850" s="44" t="s">
        <v>490</v>
      </c>
      <c r="D1850" s="42">
        <v>20</v>
      </c>
      <c r="E1850" s="67">
        <v>21.06</v>
      </c>
      <c r="F1850" s="68">
        <v>15</v>
      </c>
      <c r="G1850" s="123"/>
      <c r="H1850" s="68">
        <f>F1850*G1850</f>
        <v>0</v>
      </c>
    </row>
    <row r="1851" spans="1:255" s="168" customFormat="1" ht="35.1" customHeight="1">
      <c r="A1851" s="160" t="s">
        <v>984</v>
      </c>
      <c r="B1851" s="43" t="s">
        <v>1820</v>
      </c>
      <c r="C1851" s="85" t="s">
        <v>490</v>
      </c>
      <c r="D1851" s="85"/>
      <c r="E1851" s="67">
        <v>4.4800000000000004</v>
      </c>
      <c r="F1851" s="68">
        <v>3.19</v>
      </c>
      <c r="G1851" s="129"/>
      <c r="H1851" s="68">
        <f>F1851*G1851</f>
        <v>0</v>
      </c>
    </row>
    <row r="1852" spans="1:255" s="168" customFormat="1" ht="35.1" customHeight="1">
      <c r="A1852" s="57" t="s">
        <v>2041</v>
      </c>
      <c r="B1852" s="47" t="s">
        <v>2042</v>
      </c>
      <c r="C1852" s="44" t="s">
        <v>296</v>
      </c>
      <c r="D1852" s="169">
        <v>300</v>
      </c>
      <c r="E1852" s="67">
        <v>5.19</v>
      </c>
      <c r="F1852" s="68">
        <v>3.7</v>
      </c>
      <c r="G1852" s="129"/>
      <c r="H1852" s="68">
        <f>F1852*G1852</f>
        <v>0</v>
      </c>
      <c r="I1852" s="179"/>
      <c r="J1852" s="179"/>
      <c r="K1852" s="179"/>
      <c r="L1852" s="179"/>
      <c r="M1852" s="179"/>
      <c r="N1852" s="179"/>
      <c r="O1852" s="179"/>
      <c r="P1852" s="179"/>
      <c r="Q1852" s="179"/>
      <c r="R1852" s="179"/>
      <c r="S1852" s="179"/>
      <c r="T1852" s="179"/>
      <c r="U1852" s="179"/>
      <c r="V1852" s="179"/>
      <c r="W1852" s="179"/>
      <c r="X1852" s="179"/>
      <c r="Y1852" s="179"/>
      <c r="Z1852" s="179"/>
      <c r="AA1852" s="179"/>
      <c r="AB1852" s="179"/>
      <c r="AC1852" s="179"/>
      <c r="AD1852" s="179"/>
      <c r="AE1852" s="179"/>
      <c r="AF1852" s="179"/>
      <c r="AG1852" s="179"/>
      <c r="AH1852" s="179"/>
      <c r="AI1852" s="179"/>
      <c r="AJ1852" s="179"/>
      <c r="AK1852" s="179"/>
      <c r="AL1852" s="179"/>
      <c r="AM1852" s="179"/>
      <c r="AN1852" s="179"/>
      <c r="AO1852" s="179"/>
      <c r="AP1852" s="179"/>
      <c r="AQ1852" s="179"/>
      <c r="AR1852" s="179"/>
      <c r="AS1852" s="179"/>
      <c r="AT1852" s="179"/>
      <c r="AU1852" s="179"/>
      <c r="AV1852" s="179"/>
      <c r="AW1852" s="179"/>
      <c r="AX1852" s="179"/>
      <c r="AY1852" s="179"/>
      <c r="AZ1852" s="179"/>
      <c r="BA1852" s="179"/>
      <c r="BB1852" s="179"/>
      <c r="BC1852" s="179"/>
      <c r="BD1852" s="179"/>
      <c r="BE1852" s="179"/>
      <c r="BF1852" s="179"/>
      <c r="BG1852" s="179"/>
      <c r="BH1852" s="179"/>
      <c r="BI1852" s="179"/>
      <c r="BJ1852" s="179"/>
      <c r="BK1852" s="179"/>
      <c r="BL1852" s="179"/>
      <c r="BM1852" s="179"/>
      <c r="BN1852" s="179"/>
      <c r="BO1852" s="179"/>
      <c r="BP1852" s="179"/>
      <c r="BQ1852" s="179"/>
      <c r="BR1852" s="179"/>
      <c r="BS1852" s="179"/>
      <c r="BT1852" s="179"/>
      <c r="BU1852" s="179"/>
      <c r="BV1852" s="179"/>
      <c r="BW1852" s="179"/>
      <c r="BX1852" s="179"/>
      <c r="BY1852" s="179"/>
      <c r="BZ1852" s="179"/>
      <c r="CA1852" s="179"/>
      <c r="CB1852" s="179"/>
      <c r="CC1852" s="179"/>
      <c r="CD1852" s="179"/>
      <c r="CE1852" s="179"/>
      <c r="CF1852" s="179"/>
      <c r="CG1852" s="179"/>
      <c r="CH1852" s="179"/>
      <c r="CI1852" s="179"/>
      <c r="CJ1852" s="179"/>
      <c r="CK1852" s="179"/>
      <c r="CL1852" s="179"/>
      <c r="CM1852" s="179"/>
      <c r="CN1852" s="179"/>
      <c r="CO1852" s="179"/>
      <c r="CP1852" s="179"/>
      <c r="CQ1852" s="179"/>
      <c r="CR1852" s="179"/>
      <c r="CS1852" s="179"/>
      <c r="CT1852" s="179"/>
      <c r="CU1852" s="179"/>
      <c r="CV1852" s="179"/>
      <c r="CW1852" s="179"/>
      <c r="CX1852" s="179"/>
      <c r="CY1852" s="179"/>
      <c r="CZ1852" s="179"/>
      <c r="DA1852" s="179"/>
      <c r="DB1852" s="179"/>
      <c r="DC1852" s="179"/>
      <c r="DD1852" s="179"/>
      <c r="DE1852" s="179"/>
      <c r="DF1852" s="179"/>
      <c r="DG1852" s="179"/>
      <c r="DH1852" s="179"/>
      <c r="DI1852" s="179"/>
      <c r="DJ1852" s="179"/>
      <c r="DK1852" s="179"/>
      <c r="DL1852" s="179"/>
      <c r="DM1852" s="179"/>
      <c r="DN1852" s="179"/>
      <c r="DO1852" s="179"/>
      <c r="DP1852" s="179"/>
      <c r="DQ1852" s="179"/>
      <c r="DR1852" s="179"/>
      <c r="DS1852" s="179"/>
      <c r="DT1852" s="179"/>
      <c r="DU1852" s="179"/>
      <c r="DV1852" s="179"/>
      <c r="DW1852" s="179"/>
      <c r="DX1852" s="179"/>
      <c r="DY1852" s="179"/>
      <c r="DZ1852" s="179"/>
      <c r="EA1852" s="179"/>
      <c r="EB1852" s="179"/>
      <c r="EC1852" s="179"/>
      <c r="ED1852" s="179"/>
      <c r="EE1852" s="179"/>
      <c r="EF1852" s="179"/>
      <c r="EG1852" s="179"/>
      <c r="EH1852" s="179"/>
      <c r="EI1852" s="179"/>
      <c r="EJ1852" s="179"/>
      <c r="EK1852" s="179"/>
      <c r="EL1852" s="179"/>
      <c r="EM1852" s="179"/>
      <c r="EN1852" s="179"/>
      <c r="EO1852" s="179"/>
      <c r="EP1852" s="179"/>
      <c r="EQ1852" s="179"/>
      <c r="ER1852" s="179"/>
      <c r="ES1852" s="179"/>
      <c r="ET1852" s="179"/>
      <c r="EU1852" s="179"/>
      <c r="EV1852" s="179"/>
      <c r="EW1852" s="179"/>
      <c r="EX1852" s="179"/>
      <c r="EY1852" s="179"/>
      <c r="EZ1852" s="179"/>
      <c r="FA1852" s="179"/>
      <c r="FB1852" s="179"/>
      <c r="FC1852" s="179"/>
      <c r="FD1852" s="179"/>
      <c r="FE1852" s="179"/>
      <c r="FF1852" s="179"/>
      <c r="FG1852" s="179"/>
      <c r="FH1852" s="179"/>
      <c r="FI1852" s="179"/>
      <c r="FJ1852" s="179"/>
      <c r="FK1852" s="179"/>
      <c r="FL1852" s="179"/>
      <c r="FM1852" s="179"/>
      <c r="FN1852" s="179"/>
      <c r="FO1852" s="179"/>
      <c r="FP1852" s="179"/>
      <c r="FQ1852" s="179"/>
      <c r="FR1852" s="179"/>
      <c r="FS1852" s="179"/>
      <c r="FT1852" s="179"/>
      <c r="FU1852" s="179"/>
      <c r="FV1852" s="179"/>
      <c r="FW1852" s="179"/>
      <c r="FX1852" s="179"/>
      <c r="FY1852" s="179"/>
      <c r="FZ1852" s="179"/>
      <c r="GA1852" s="179"/>
      <c r="GB1852" s="179"/>
      <c r="GC1852" s="179"/>
      <c r="GD1852" s="179"/>
      <c r="GE1852" s="179"/>
      <c r="GF1852" s="179"/>
      <c r="GG1852" s="179"/>
      <c r="GH1852" s="179"/>
      <c r="GI1852" s="179"/>
      <c r="GJ1852" s="179"/>
      <c r="GK1852" s="179"/>
      <c r="GL1852" s="179"/>
      <c r="GM1852" s="179"/>
      <c r="GN1852" s="179"/>
      <c r="GO1852" s="179"/>
      <c r="GP1852" s="179"/>
      <c r="GQ1852" s="179"/>
      <c r="GR1852" s="179"/>
      <c r="GS1852" s="179"/>
      <c r="GT1852" s="179"/>
      <c r="GU1852" s="179"/>
      <c r="GV1852" s="179"/>
      <c r="GW1852" s="179"/>
      <c r="GX1852" s="179"/>
      <c r="GY1852" s="179"/>
      <c r="GZ1852" s="179"/>
      <c r="HA1852" s="179"/>
      <c r="HB1852" s="179"/>
      <c r="HC1852" s="179"/>
      <c r="HD1852" s="179"/>
      <c r="HE1852" s="179"/>
      <c r="HF1852" s="179"/>
      <c r="HG1852" s="179"/>
      <c r="HH1852" s="179"/>
      <c r="HI1852" s="179"/>
      <c r="HJ1852" s="179"/>
      <c r="HK1852" s="179"/>
      <c r="HL1852" s="179"/>
      <c r="HM1852" s="179"/>
      <c r="HN1852" s="179"/>
      <c r="HO1852" s="179"/>
      <c r="HP1852" s="179"/>
      <c r="HQ1852" s="179"/>
      <c r="HR1852" s="179"/>
      <c r="HS1852" s="179"/>
      <c r="HT1852" s="179"/>
      <c r="HU1852" s="179"/>
      <c r="HV1852" s="179"/>
      <c r="HW1852" s="179"/>
      <c r="HX1852" s="179"/>
      <c r="HY1852" s="179"/>
      <c r="HZ1852" s="179"/>
      <c r="IA1852" s="179"/>
      <c r="IB1852" s="179"/>
      <c r="IC1852" s="179"/>
      <c r="ID1852" s="179"/>
      <c r="IE1852" s="179"/>
      <c r="IF1852" s="179"/>
      <c r="IG1852" s="179"/>
      <c r="IH1852" s="179"/>
      <c r="II1852" s="179"/>
      <c r="IJ1852" s="179"/>
      <c r="IK1852" s="179"/>
      <c r="IL1852" s="179"/>
      <c r="IM1852" s="179"/>
      <c r="IN1852" s="179"/>
      <c r="IO1852" s="179"/>
      <c r="IP1852" s="179"/>
      <c r="IQ1852" s="179"/>
      <c r="IR1852" s="179"/>
      <c r="IS1852" s="179"/>
      <c r="IT1852" s="179"/>
      <c r="IU1852" s="179"/>
    </row>
    <row r="1853" spans="1:255" s="168" customFormat="1" ht="35.1" customHeight="1">
      <c r="A1853" s="57" t="s">
        <v>986</v>
      </c>
      <c r="B1853" s="48" t="s">
        <v>987</v>
      </c>
      <c r="C1853" s="44" t="s">
        <v>374</v>
      </c>
      <c r="D1853" s="175">
        <v>50</v>
      </c>
      <c r="E1853" s="67">
        <v>3.64</v>
      </c>
      <c r="F1853" s="68">
        <v>2.59</v>
      </c>
      <c r="G1853" s="129"/>
      <c r="H1853" s="68">
        <f>F1853*G1853</f>
        <v>0</v>
      </c>
    </row>
    <row r="1854" spans="1:255" s="168" customFormat="1" ht="35.1" customHeight="1">
      <c r="A1854" s="52" t="s">
        <v>2043</v>
      </c>
      <c r="B1854" s="27" t="s">
        <v>3815</v>
      </c>
      <c r="C1854" s="44" t="s">
        <v>1911</v>
      </c>
      <c r="D1854" s="42">
        <v>250</v>
      </c>
      <c r="E1854" s="67">
        <v>0.55000000000000004</v>
      </c>
      <c r="F1854" s="68">
        <v>0.39</v>
      </c>
      <c r="G1854" s="122"/>
      <c r="H1854" s="68">
        <f>F1854*G1854</f>
        <v>0</v>
      </c>
    </row>
    <row r="1855" spans="1:255" s="168" customFormat="1" ht="35.1" customHeight="1">
      <c r="A1855" s="123" t="s">
        <v>2467</v>
      </c>
      <c r="B1855" s="27" t="s">
        <v>3816</v>
      </c>
      <c r="C1855" s="44" t="s">
        <v>341</v>
      </c>
      <c r="D1855" s="42"/>
      <c r="E1855" s="67">
        <v>4.93</v>
      </c>
      <c r="F1855" s="68">
        <v>3.51</v>
      </c>
      <c r="G1855" s="122"/>
      <c r="H1855" s="68">
        <f>F1855*G1855</f>
        <v>0</v>
      </c>
    </row>
    <row r="1856" spans="1:255" s="168" customFormat="1" ht="35.1" customHeight="1">
      <c r="A1856" s="123" t="s">
        <v>2502</v>
      </c>
      <c r="B1856" s="27" t="s">
        <v>3387</v>
      </c>
      <c r="C1856" s="44" t="s">
        <v>287</v>
      </c>
      <c r="D1856" s="42"/>
      <c r="E1856" s="67">
        <v>10.15</v>
      </c>
      <c r="F1856" s="68">
        <v>7.23</v>
      </c>
      <c r="G1856" s="122"/>
      <c r="H1856" s="68">
        <f>F1856*G1856</f>
        <v>0</v>
      </c>
    </row>
    <row r="1857" spans="1:8" s="168" customFormat="1" ht="35.1" customHeight="1">
      <c r="A1857" s="52" t="s">
        <v>1824</v>
      </c>
      <c r="B1857" s="27" t="s">
        <v>1434</v>
      </c>
      <c r="C1857" s="44" t="s">
        <v>1911</v>
      </c>
      <c r="D1857" s="42">
        <v>30</v>
      </c>
      <c r="E1857" s="67">
        <v>6.25</v>
      </c>
      <c r="F1857" s="68">
        <v>4.45</v>
      </c>
      <c r="G1857" s="122"/>
      <c r="H1857" s="68">
        <f>F1857*G1857</f>
        <v>0</v>
      </c>
    </row>
    <row r="1858" spans="1:8" s="168" customFormat="1" ht="35.1" customHeight="1">
      <c r="A1858" s="53" t="s">
        <v>3173</v>
      </c>
      <c r="B1858" s="50" t="s">
        <v>1434</v>
      </c>
      <c r="C1858" s="44" t="s">
        <v>730</v>
      </c>
      <c r="D1858" s="42">
        <v>30</v>
      </c>
      <c r="E1858" s="67">
        <v>7.72</v>
      </c>
      <c r="F1858" s="68">
        <v>5.5</v>
      </c>
      <c r="G1858" s="122"/>
      <c r="H1858" s="68">
        <f>F1858*G1858</f>
        <v>0</v>
      </c>
    </row>
    <row r="1859" spans="1:8" s="168" customFormat="1" ht="35.1" customHeight="1">
      <c r="A1859" s="53" t="s">
        <v>3921</v>
      </c>
      <c r="B1859" s="50" t="s">
        <v>1434</v>
      </c>
      <c r="C1859" s="44" t="s">
        <v>218</v>
      </c>
      <c r="D1859" s="42">
        <v>30</v>
      </c>
      <c r="E1859" s="67">
        <v>7.08</v>
      </c>
      <c r="F1859" s="68">
        <v>5.8</v>
      </c>
      <c r="G1859" s="122"/>
      <c r="H1859" s="68">
        <f>F1859*G1859</f>
        <v>0</v>
      </c>
    </row>
    <row r="1860" spans="1:8" s="168" customFormat="1" ht="35.1" customHeight="1">
      <c r="A1860" s="160" t="s">
        <v>1823</v>
      </c>
      <c r="B1860" s="43" t="s">
        <v>1434</v>
      </c>
      <c r="C1860" s="85" t="s">
        <v>296</v>
      </c>
      <c r="D1860" s="85"/>
      <c r="E1860" s="67">
        <v>9.1300000000000008</v>
      </c>
      <c r="F1860" s="68">
        <v>6.5</v>
      </c>
      <c r="G1860" s="129"/>
      <c r="H1860" s="68">
        <f>F1860*G1860</f>
        <v>0</v>
      </c>
    </row>
    <row r="1861" spans="1:8" s="168" customFormat="1" ht="35.1" customHeight="1">
      <c r="A1861" s="151" t="s">
        <v>1005</v>
      </c>
      <c r="B1861" s="152" t="s">
        <v>1434</v>
      </c>
      <c r="C1861" s="85" t="s">
        <v>300</v>
      </c>
      <c r="D1861" s="85"/>
      <c r="E1861" s="67">
        <v>9.1300000000000008</v>
      </c>
      <c r="F1861" s="68">
        <v>6.5</v>
      </c>
      <c r="G1861" s="129"/>
      <c r="H1861" s="68">
        <f>F1861*G1861</f>
        <v>0</v>
      </c>
    </row>
    <row r="1862" spans="1:8" s="168" customFormat="1" ht="35.1" customHeight="1">
      <c r="A1862" s="53" t="s">
        <v>3981</v>
      </c>
      <c r="B1862" s="50" t="s">
        <v>1434</v>
      </c>
      <c r="C1862" s="44" t="s">
        <v>217</v>
      </c>
      <c r="D1862" s="42">
        <v>30</v>
      </c>
      <c r="E1862" s="67">
        <v>5.49</v>
      </c>
      <c r="F1862" s="68">
        <v>4.5</v>
      </c>
      <c r="G1862" s="122"/>
      <c r="H1862" s="68">
        <f>F1862*G1862</f>
        <v>0</v>
      </c>
    </row>
    <row r="1863" spans="1:8" s="168" customFormat="1" ht="35.1" customHeight="1">
      <c r="A1863" s="53" t="s">
        <v>3928</v>
      </c>
      <c r="B1863" s="50" t="s">
        <v>3817</v>
      </c>
      <c r="C1863" s="44" t="s">
        <v>286</v>
      </c>
      <c r="D1863" s="42">
        <v>30</v>
      </c>
      <c r="E1863" s="67">
        <v>5.6</v>
      </c>
      <c r="F1863" s="68">
        <v>4.59</v>
      </c>
      <c r="G1863" s="122"/>
      <c r="H1863" s="68">
        <f>F1863*G1863</f>
        <v>0</v>
      </c>
    </row>
    <row r="1864" spans="1:8" s="168" customFormat="1" ht="35.1" customHeight="1">
      <c r="A1864" s="53" t="s">
        <v>3174</v>
      </c>
      <c r="B1864" s="50" t="s">
        <v>3817</v>
      </c>
      <c r="C1864" s="44" t="s">
        <v>246</v>
      </c>
      <c r="D1864" s="42">
        <v>30</v>
      </c>
      <c r="E1864" s="67">
        <v>6.44</v>
      </c>
      <c r="F1864" s="68">
        <v>4.59</v>
      </c>
      <c r="G1864" s="122"/>
      <c r="H1864" s="68">
        <f>F1864*G1864</f>
        <v>0</v>
      </c>
    </row>
    <row r="1865" spans="1:8" s="168" customFormat="1" ht="35.1" customHeight="1">
      <c r="A1865" s="53" t="s">
        <v>3969</v>
      </c>
      <c r="B1865" s="50" t="s">
        <v>3817</v>
      </c>
      <c r="C1865" s="44" t="s">
        <v>2582</v>
      </c>
      <c r="D1865" s="42">
        <v>30</v>
      </c>
      <c r="E1865" s="67">
        <v>5.25</v>
      </c>
      <c r="F1865" s="68">
        <v>4.3</v>
      </c>
      <c r="G1865" s="122"/>
      <c r="H1865" s="68">
        <f>F1865*G1865</f>
        <v>0</v>
      </c>
    </row>
    <row r="1866" spans="1:8" s="168" customFormat="1" ht="35.1" customHeight="1">
      <c r="A1866" s="53" t="s">
        <v>3972</v>
      </c>
      <c r="B1866" s="50" t="s">
        <v>3817</v>
      </c>
      <c r="C1866" s="44" t="s">
        <v>263</v>
      </c>
      <c r="D1866" s="42">
        <v>30</v>
      </c>
      <c r="E1866" s="67">
        <v>5.25</v>
      </c>
      <c r="F1866" s="68">
        <v>4.3</v>
      </c>
      <c r="G1866" s="122"/>
      <c r="H1866" s="68">
        <f>F1866*G1866</f>
        <v>0</v>
      </c>
    </row>
    <row r="1867" spans="1:8" s="168" customFormat="1" ht="35.1" customHeight="1">
      <c r="A1867" s="53" t="s">
        <v>3303</v>
      </c>
      <c r="B1867" s="50" t="s">
        <v>3304</v>
      </c>
      <c r="C1867" s="44" t="s">
        <v>2586</v>
      </c>
      <c r="D1867" s="42">
        <v>30</v>
      </c>
      <c r="E1867" s="67">
        <v>10.18</v>
      </c>
      <c r="F1867" s="68">
        <v>7.25</v>
      </c>
      <c r="G1867" s="122"/>
      <c r="H1867" s="68">
        <f>F1867*G1867</f>
        <v>0</v>
      </c>
    </row>
    <row r="1868" spans="1:8" s="168" customFormat="1" ht="35.1" customHeight="1">
      <c r="A1868" s="53" t="s">
        <v>3237</v>
      </c>
      <c r="B1868" s="50" t="s">
        <v>3238</v>
      </c>
      <c r="C1868" s="44" t="s">
        <v>284</v>
      </c>
      <c r="D1868" s="42">
        <v>30</v>
      </c>
      <c r="E1868" s="67">
        <v>10.18</v>
      </c>
      <c r="F1868" s="68">
        <v>7.25</v>
      </c>
      <c r="G1868" s="122"/>
      <c r="H1868" s="68">
        <f>F1868*G1868</f>
        <v>0</v>
      </c>
    </row>
    <row r="1869" spans="1:8" s="168" customFormat="1" ht="35.1" customHeight="1">
      <c r="A1869" s="142" t="s">
        <v>3999</v>
      </c>
      <c r="B1869" s="50" t="s">
        <v>3818</v>
      </c>
      <c r="C1869" s="44" t="s">
        <v>292</v>
      </c>
      <c r="D1869" s="42">
        <v>30</v>
      </c>
      <c r="E1869" s="67">
        <v>5.25</v>
      </c>
      <c r="F1869" s="68">
        <v>4.3</v>
      </c>
      <c r="G1869" s="122"/>
      <c r="H1869" s="68">
        <f>F1869*G1869</f>
        <v>0</v>
      </c>
    </row>
    <row r="1870" spans="1:8" s="168" customFormat="1" ht="35.1" customHeight="1">
      <c r="A1870" s="142" t="s">
        <v>3175</v>
      </c>
      <c r="B1870" s="50" t="s">
        <v>3818</v>
      </c>
      <c r="C1870" s="44" t="s">
        <v>287</v>
      </c>
      <c r="D1870" s="42">
        <v>30</v>
      </c>
      <c r="E1870" s="67">
        <v>6.44</v>
      </c>
      <c r="F1870" s="68">
        <v>4.59</v>
      </c>
      <c r="G1870" s="122"/>
      <c r="H1870" s="68">
        <f>F1870*G1870</f>
        <v>0</v>
      </c>
    </row>
    <row r="1871" spans="1:8" s="168" customFormat="1" ht="35.1" customHeight="1">
      <c r="A1871" s="142" t="s">
        <v>3922</v>
      </c>
      <c r="B1871" s="50" t="s">
        <v>3923</v>
      </c>
      <c r="C1871" s="44" t="s">
        <v>218</v>
      </c>
      <c r="D1871" s="42">
        <v>30</v>
      </c>
      <c r="E1871" s="67">
        <v>10.83</v>
      </c>
      <c r="F1871" s="68">
        <v>8.8800000000000008</v>
      </c>
      <c r="G1871" s="122"/>
      <c r="H1871" s="68">
        <f>F1871*G1871</f>
        <v>0</v>
      </c>
    </row>
    <row r="1872" spans="1:8" s="168" customFormat="1" ht="35.1" customHeight="1" thickBot="1">
      <c r="A1872" s="165" t="s">
        <v>3176</v>
      </c>
      <c r="B1872" s="166" t="s">
        <v>3177</v>
      </c>
      <c r="C1872" s="181" t="s">
        <v>287</v>
      </c>
      <c r="D1872" s="182">
        <v>30</v>
      </c>
      <c r="E1872" s="67">
        <v>11.93</v>
      </c>
      <c r="F1872" s="68">
        <v>8.5</v>
      </c>
      <c r="G1872" s="167"/>
      <c r="H1872" s="68">
        <f>F1872*G1872</f>
        <v>0</v>
      </c>
    </row>
    <row r="1873" spans="1:8" s="9" customFormat="1" ht="30.2" customHeight="1" thickBot="1">
      <c r="A1873" s="22" t="s">
        <v>7</v>
      </c>
      <c r="B1873" s="21" t="s">
        <v>1006</v>
      </c>
      <c r="C1873" s="23" t="s">
        <v>7</v>
      </c>
      <c r="D1873" s="23" t="s">
        <v>7</v>
      </c>
      <c r="E1873" s="24" t="s">
        <v>7</v>
      </c>
      <c r="F1873" s="24" t="s">
        <v>7</v>
      </c>
      <c r="G1873" s="23" t="s">
        <v>7</v>
      </c>
      <c r="H1873" s="25" t="s">
        <v>7</v>
      </c>
    </row>
    <row r="1874" spans="1:8" s="78" customFormat="1" ht="45" customHeight="1">
      <c r="A1874" s="72" t="s">
        <v>1007</v>
      </c>
      <c r="B1874" s="73" t="s">
        <v>1008</v>
      </c>
      <c r="C1874" s="74" t="s">
        <v>1009</v>
      </c>
      <c r="D1874" s="74">
        <v>4</v>
      </c>
      <c r="E1874" s="75">
        <v>253.76</v>
      </c>
      <c r="F1874" s="76">
        <v>208</v>
      </c>
      <c r="G1874" s="77"/>
      <c r="H1874" s="76">
        <f>E1874*G1874</f>
        <v>0</v>
      </c>
    </row>
    <row r="1875" spans="1:8" s="78" customFormat="1" ht="45" customHeight="1">
      <c r="A1875" s="79" t="s">
        <v>1010</v>
      </c>
      <c r="B1875" s="80" t="s">
        <v>1011</v>
      </c>
      <c r="C1875" s="42" t="s">
        <v>1009</v>
      </c>
      <c r="D1875" s="42">
        <v>4</v>
      </c>
      <c r="E1875" s="75">
        <v>206.18</v>
      </c>
      <c r="F1875" s="76">
        <v>169</v>
      </c>
      <c r="G1875" s="56"/>
      <c r="H1875" s="76">
        <f t="shared" ref="H1875:H1938" si="8">E1875*G1875</f>
        <v>0</v>
      </c>
    </row>
    <row r="1876" spans="1:8" s="78" customFormat="1" ht="45" customHeight="1">
      <c r="A1876" s="81" t="s">
        <v>1825</v>
      </c>
      <c r="B1876" s="50" t="s">
        <v>3819</v>
      </c>
      <c r="C1876" s="82" t="s">
        <v>1009</v>
      </c>
      <c r="D1876" s="42">
        <v>4</v>
      </c>
      <c r="E1876" s="75">
        <v>152.5</v>
      </c>
      <c r="F1876" s="76">
        <v>125</v>
      </c>
      <c r="G1876" s="56"/>
      <c r="H1876" s="76">
        <f t="shared" si="8"/>
        <v>0</v>
      </c>
    </row>
    <row r="1877" spans="1:8" s="78" customFormat="1" ht="45" customHeight="1">
      <c r="A1877" s="79" t="s">
        <v>1012</v>
      </c>
      <c r="B1877" s="80" t="s">
        <v>3820</v>
      </c>
      <c r="C1877" s="42" t="s">
        <v>1009</v>
      </c>
      <c r="D1877" s="42">
        <v>4</v>
      </c>
      <c r="E1877" s="75">
        <v>156.16</v>
      </c>
      <c r="F1877" s="76">
        <v>128</v>
      </c>
      <c r="G1877" s="56"/>
      <c r="H1877" s="76">
        <f t="shared" si="8"/>
        <v>0</v>
      </c>
    </row>
    <row r="1878" spans="1:8" s="78" customFormat="1" ht="45" customHeight="1">
      <c r="A1878" s="79" t="s">
        <v>1013</v>
      </c>
      <c r="B1878" s="80" t="s">
        <v>1014</v>
      </c>
      <c r="C1878" s="42" t="s">
        <v>1009</v>
      </c>
      <c r="D1878" s="42">
        <v>4</v>
      </c>
      <c r="E1878" s="75">
        <v>176.9</v>
      </c>
      <c r="F1878" s="76">
        <v>145</v>
      </c>
      <c r="G1878" s="56"/>
      <c r="H1878" s="76">
        <f t="shared" si="8"/>
        <v>0</v>
      </c>
    </row>
    <row r="1879" spans="1:8" s="78" customFormat="1" ht="45" customHeight="1">
      <c r="A1879" s="79" t="s">
        <v>1015</v>
      </c>
      <c r="B1879" s="80" t="s">
        <v>1016</v>
      </c>
      <c r="C1879" s="42" t="s">
        <v>1009</v>
      </c>
      <c r="D1879" s="42">
        <v>4</v>
      </c>
      <c r="E1879" s="75">
        <v>158.6</v>
      </c>
      <c r="F1879" s="76">
        <v>130</v>
      </c>
      <c r="G1879" s="56"/>
      <c r="H1879" s="76">
        <f t="shared" si="8"/>
        <v>0</v>
      </c>
    </row>
    <row r="1880" spans="1:8" s="78" customFormat="1" ht="45" customHeight="1">
      <c r="A1880" s="79" t="s">
        <v>1017</v>
      </c>
      <c r="B1880" s="80" t="s">
        <v>1018</v>
      </c>
      <c r="C1880" s="42" t="s">
        <v>1009</v>
      </c>
      <c r="D1880" s="42">
        <v>4</v>
      </c>
      <c r="E1880" s="75">
        <v>198.86</v>
      </c>
      <c r="F1880" s="76">
        <v>163</v>
      </c>
      <c r="G1880" s="56"/>
      <c r="H1880" s="76">
        <f t="shared" si="8"/>
        <v>0</v>
      </c>
    </row>
    <row r="1881" spans="1:8" s="78" customFormat="1" ht="45" customHeight="1">
      <c r="A1881" s="79" t="s">
        <v>1019</v>
      </c>
      <c r="B1881" s="80" t="s">
        <v>1020</v>
      </c>
      <c r="C1881" s="42" t="s">
        <v>1009</v>
      </c>
      <c r="D1881" s="42">
        <v>4</v>
      </c>
      <c r="E1881" s="75">
        <v>73.81</v>
      </c>
      <c r="F1881" s="76">
        <v>60.5</v>
      </c>
      <c r="G1881" s="56"/>
      <c r="H1881" s="76">
        <f t="shared" si="8"/>
        <v>0</v>
      </c>
    </row>
    <row r="1882" spans="1:8" s="78" customFormat="1" ht="45" customHeight="1">
      <c r="A1882" s="79" t="s">
        <v>1021</v>
      </c>
      <c r="B1882" s="80" t="s">
        <v>1022</v>
      </c>
      <c r="C1882" s="42" t="s">
        <v>1009</v>
      </c>
      <c r="D1882" s="42">
        <v>4</v>
      </c>
      <c r="E1882" s="75">
        <v>73.2</v>
      </c>
      <c r="F1882" s="76">
        <v>60</v>
      </c>
      <c r="G1882" s="56"/>
      <c r="H1882" s="76">
        <f t="shared" si="8"/>
        <v>0</v>
      </c>
    </row>
    <row r="1883" spans="1:8" s="78" customFormat="1" ht="45" customHeight="1">
      <c r="A1883" s="83" t="s">
        <v>1023</v>
      </c>
      <c r="B1883" s="84" t="s">
        <v>1024</v>
      </c>
      <c r="C1883" s="42" t="s">
        <v>1009</v>
      </c>
      <c r="D1883" s="42">
        <v>4</v>
      </c>
      <c r="E1883" s="75">
        <v>78.08</v>
      </c>
      <c r="F1883" s="76">
        <v>64</v>
      </c>
      <c r="G1883" s="56"/>
      <c r="H1883" s="76">
        <f t="shared" si="8"/>
        <v>0</v>
      </c>
    </row>
    <row r="1884" spans="1:8" s="78" customFormat="1" ht="45" customHeight="1">
      <c r="A1884" s="79" t="s">
        <v>1025</v>
      </c>
      <c r="B1884" s="80" t="s">
        <v>1026</v>
      </c>
      <c r="C1884" s="42" t="s">
        <v>1009</v>
      </c>
      <c r="D1884" s="42">
        <v>4</v>
      </c>
      <c r="E1884" s="75">
        <v>78.08</v>
      </c>
      <c r="F1884" s="76">
        <v>64</v>
      </c>
      <c r="G1884" s="56"/>
      <c r="H1884" s="76">
        <f t="shared" si="8"/>
        <v>0</v>
      </c>
    </row>
    <row r="1885" spans="1:8" s="78" customFormat="1" ht="45" customHeight="1">
      <c r="A1885" s="79" t="s">
        <v>1027</v>
      </c>
      <c r="B1885" s="80" t="s">
        <v>1028</v>
      </c>
      <c r="C1885" s="42" t="s">
        <v>1009</v>
      </c>
      <c r="D1885" s="42">
        <v>4</v>
      </c>
      <c r="E1885" s="75">
        <v>107.36</v>
      </c>
      <c r="F1885" s="76">
        <v>88</v>
      </c>
      <c r="G1885" s="56"/>
      <c r="H1885" s="76">
        <f t="shared" si="8"/>
        <v>0</v>
      </c>
    </row>
    <row r="1886" spans="1:8" s="78" customFormat="1" ht="45" customHeight="1">
      <c r="A1886" s="81" t="s">
        <v>1826</v>
      </c>
      <c r="B1886" s="50" t="s">
        <v>3821</v>
      </c>
      <c r="C1886" s="85" t="s">
        <v>1009</v>
      </c>
      <c r="D1886" s="42">
        <v>4</v>
      </c>
      <c r="E1886" s="75">
        <v>82.96</v>
      </c>
      <c r="F1886" s="76">
        <v>68</v>
      </c>
      <c r="G1886" s="56"/>
      <c r="H1886" s="76">
        <f t="shared" si="8"/>
        <v>0</v>
      </c>
    </row>
    <row r="1887" spans="1:8" s="78" customFormat="1" ht="45" customHeight="1">
      <c r="A1887" s="79" t="s">
        <v>1029</v>
      </c>
      <c r="B1887" s="80" t="s">
        <v>1030</v>
      </c>
      <c r="C1887" s="42" t="s">
        <v>1009</v>
      </c>
      <c r="D1887" s="42">
        <v>4</v>
      </c>
      <c r="E1887" s="75">
        <v>78.69</v>
      </c>
      <c r="F1887" s="76">
        <v>64.5</v>
      </c>
      <c r="G1887" s="56"/>
      <c r="H1887" s="76">
        <f t="shared" si="8"/>
        <v>0</v>
      </c>
    </row>
    <row r="1888" spans="1:8" s="78" customFormat="1" ht="45" customHeight="1">
      <c r="A1888" s="79" t="s">
        <v>1031</v>
      </c>
      <c r="B1888" s="80" t="s">
        <v>1032</v>
      </c>
      <c r="C1888" s="42" t="s">
        <v>1009</v>
      </c>
      <c r="D1888" s="42">
        <v>4</v>
      </c>
      <c r="E1888" s="75">
        <v>82.96</v>
      </c>
      <c r="F1888" s="76">
        <v>68</v>
      </c>
      <c r="G1888" s="56"/>
      <c r="H1888" s="76">
        <f t="shared" si="8"/>
        <v>0</v>
      </c>
    </row>
    <row r="1889" spans="1:8" s="78" customFormat="1" ht="45" customHeight="1">
      <c r="A1889" s="79" t="s">
        <v>1033</v>
      </c>
      <c r="B1889" s="80" t="s">
        <v>1034</v>
      </c>
      <c r="C1889" s="42" t="s">
        <v>1009</v>
      </c>
      <c r="D1889" s="42">
        <v>4</v>
      </c>
      <c r="E1889" s="75">
        <v>87.23</v>
      </c>
      <c r="F1889" s="76">
        <v>71.5</v>
      </c>
      <c r="G1889" s="56"/>
      <c r="H1889" s="76">
        <f t="shared" si="8"/>
        <v>0</v>
      </c>
    </row>
    <row r="1890" spans="1:8" s="78" customFormat="1" ht="45" customHeight="1">
      <c r="A1890" s="79" t="s">
        <v>1035</v>
      </c>
      <c r="B1890" s="80" t="s">
        <v>1036</v>
      </c>
      <c r="C1890" s="42" t="s">
        <v>1009</v>
      </c>
      <c r="D1890" s="42">
        <v>4</v>
      </c>
      <c r="E1890" s="75">
        <v>86.62</v>
      </c>
      <c r="F1890" s="76">
        <v>71</v>
      </c>
      <c r="G1890" s="56"/>
      <c r="H1890" s="76">
        <f t="shared" si="8"/>
        <v>0</v>
      </c>
    </row>
    <row r="1891" spans="1:8" s="78" customFormat="1" ht="45" customHeight="1">
      <c r="A1891" s="79" t="s">
        <v>1037</v>
      </c>
      <c r="B1891" s="80" t="s">
        <v>1038</v>
      </c>
      <c r="C1891" s="42" t="s">
        <v>1009</v>
      </c>
      <c r="D1891" s="42">
        <v>4</v>
      </c>
      <c r="E1891" s="75">
        <v>85.4</v>
      </c>
      <c r="F1891" s="76">
        <v>70</v>
      </c>
      <c r="G1891" s="56"/>
      <c r="H1891" s="76">
        <f t="shared" si="8"/>
        <v>0</v>
      </c>
    </row>
    <row r="1892" spans="1:8" s="78" customFormat="1" ht="45" customHeight="1">
      <c r="A1892" s="79" t="s">
        <v>1039</v>
      </c>
      <c r="B1892" s="80" t="s">
        <v>1040</v>
      </c>
      <c r="C1892" s="42" t="s">
        <v>1009</v>
      </c>
      <c r="D1892" s="42">
        <v>4</v>
      </c>
      <c r="E1892" s="75">
        <v>85.28</v>
      </c>
      <c r="F1892" s="76">
        <v>69.900000000000006</v>
      </c>
      <c r="G1892" s="56"/>
      <c r="H1892" s="76">
        <f t="shared" si="8"/>
        <v>0</v>
      </c>
    </row>
    <row r="1893" spans="1:8" s="78" customFormat="1" ht="45" customHeight="1">
      <c r="A1893" s="79" t="s">
        <v>1041</v>
      </c>
      <c r="B1893" s="80" t="s">
        <v>1042</v>
      </c>
      <c r="C1893" s="42" t="s">
        <v>1009</v>
      </c>
      <c r="D1893" s="42">
        <v>4</v>
      </c>
      <c r="E1893" s="75">
        <v>90.89</v>
      </c>
      <c r="F1893" s="76">
        <v>74.5</v>
      </c>
      <c r="G1893" s="56"/>
      <c r="H1893" s="76">
        <f t="shared" si="8"/>
        <v>0</v>
      </c>
    </row>
    <row r="1894" spans="1:8" s="78" customFormat="1" ht="45" customHeight="1">
      <c r="A1894" s="79" t="s">
        <v>3822</v>
      </c>
      <c r="B1894" s="80" t="s">
        <v>3823</v>
      </c>
      <c r="C1894" s="42" t="s">
        <v>1009</v>
      </c>
      <c r="D1894" s="42">
        <v>4</v>
      </c>
      <c r="E1894" s="75">
        <v>152.5</v>
      </c>
      <c r="F1894" s="76">
        <v>125</v>
      </c>
      <c r="G1894" s="56"/>
      <c r="H1894" s="76">
        <f t="shared" si="8"/>
        <v>0</v>
      </c>
    </row>
    <row r="1895" spans="1:8" s="78" customFormat="1" ht="45" customHeight="1">
      <c r="A1895" s="86" t="s">
        <v>1043</v>
      </c>
      <c r="B1895" s="28" t="s">
        <v>1044</v>
      </c>
      <c r="C1895" s="87" t="s">
        <v>1009</v>
      </c>
      <c r="D1895" s="88">
        <v>1</v>
      </c>
      <c r="E1895" s="75">
        <v>70.150000000000006</v>
      </c>
      <c r="F1895" s="76">
        <v>57.5</v>
      </c>
      <c r="G1895" s="89"/>
      <c r="H1895" s="76">
        <f t="shared" si="8"/>
        <v>0</v>
      </c>
    </row>
    <row r="1896" spans="1:8" s="78" customFormat="1" ht="45" customHeight="1">
      <c r="A1896" s="86" t="s">
        <v>1045</v>
      </c>
      <c r="B1896" s="28" t="s">
        <v>1046</v>
      </c>
      <c r="C1896" s="87" t="s">
        <v>1009</v>
      </c>
      <c r="D1896" s="88">
        <v>1</v>
      </c>
      <c r="E1896" s="75">
        <v>73.81</v>
      </c>
      <c r="F1896" s="76">
        <v>60.5</v>
      </c>
      <c r="G1896" s="89"/>
      <c r="H1896" s="76">
        <f t="shared" si="8"/>
        <v>0</v>
      </c>
    </row>
    <row r="1897" spans="1:8" s="90" customFormat="1" ht="45" customHeight="1">
      <c r="A1897" s="38" t="s">
        <v>1047</v>
      </c>
      <c r="B1897" s="27" t="s">
        <v>1048</v>
      </c>
      <c r="C1897" s="42" t="s">
        <v>1049</v>
      </c>
      <c r="D1897" s="42"/>
      <c r="E1897" s="75">
        <v>0.51</v>
      </c>
      <c r="F1897" s="76">
        <v>0.42</v>
      </c>
      <c r="G1897" s="89"/>
      <c r="H1897" s="76">
        <f t="shared" si="8"/>
        <v>0</v>
      </c>
    </row>
    <row r="1898" spans="1:8" s="90" customFormat="1" ht="45" customHeight="1">
      <c r="A1898" s="38" t="s">
        <v>1448</v>
      </c>
      <c r="B1898" s="27" t="s">
        <v>1449</v>
      </c>
      <c r="C1898" s="42" t="s">
        <v>1009</v>
      </c>
      <c r="D1898" s="42">
        <v>300</v>
      </c>
      <c r="E1898" s="75">
        <v>1.89</v>
      </c>
      <c r="F1898" s="76">
        <v>1.55</v>
      </c>
      <c r="G1898" s="89"/>
      <c r="H1898" s="76">
        <f t="shared" si="8"/>
        <v>0</v>
      </c>
    </row>
    <row r="1899" spans="1:8" s="90" customFormat="1" ht="45" customHeight="1">
      <c r="A1899" s="38" t="s">
        <v>1450</v>
      </c>
      <c r="B1899" s="27" t="s">
        <v>1451</v>
      </c>
      <c r="C1899" s="42" t="s">
        <v>1009</v>
      </c>
      <c r="D1899" s="42">
        <v>300</v>
      </c>
      <c r="E1899" s="75">
        <v>0.66</v>
      </c>
      <c r="F1899" s="76">
        <v>0.54</v>
      </c>
      <c r="G1899" s="89"/>
      <c r="H1899" s="76">
        <f t="shared" si="8"/>
        <v>0</v>
      </c>
    </row>
    <row r="1900" spans="1:8" s="90" customFormat="1" ht="45" customHeight="1">
      <c r="A1900" s="38" t="s">
        <v>1452</v>
      </c>
      <c r="B1900" s="27" t="s">
        <v>1453</v>
      </c>
      <c r="C1900" s="42" t="s">
        <v>1049</v>
      </c>
      <c r="D1900" s="42">
        <v>100</v>
      </c>
      <c r="E1900" s="75">
        <v>0.67</v>
      </c>
      <c r="F1900" s="76">
        <v>0.55000000000000004</v>
      </c>
      <c r="G1900" s="89"/>
      <c r="H1900" s="76">
        <f t="shared" si="8"/>
        <v>0</v>
      </c>
    </row>
    <row r="1901" spans="1:8" s="90" customFormat="1" ht="45" customHeight="1">
      <c r="A1901" s="31" t="s">
        <v>2511</v>
      </c>
      <c r="B1901" s="50" t="s">
        <v>2512</v>
      </c>
      <c r="C1901" s="42" t="s">
        <v>1009</v>
      </c>
      <c r="D1901" s="42"/>
      <c r="E1901" s="75">
        <v>1.56</v>
      </c>
      <c r="F1901" s="76">
        <v>1.28</v>
      </c>
      <c r="G1901" s="89"/>
      <c r="H1901" s="76">
        <f t="shared" si="8"/>
        <v>0</v>
      </c>
    </row>
    <row r="1902" spans="1:8" s="90" customFormat="1" ht="45" customHeight="1">
      <c r="A1902" s="38" t="s">
        <v>2051</v>
      </c>
      <c r="B1902" s="27" t="s">
        <v>1050</v>
      </c>
      <c r="C1902" s="42" t="s">
        <v>1049</v>
      </c>
      <c r="D1902" s="42">
        <v>100</v>
      </c>
      <c r="E1902" s="75">
        <v>2.56</v>
      </c>
      <c r="F1902" s="76">
        <v>2.1</v>
      </c>
      <c r="G1902" s="89"/>
      <c r="H1902" s="76">
        <f t="shared" si="8"/>
        <v>0</v>
      </c>
    </row>
    <row r="1903" spans="1:8" s="91" customFormat="1" ht="45" customHeight="1">
      <c r="A1903" s="38" t="s">
        <v>1051</v>
      </c>
      <c r="B1903" s="27" t="s">
        <v>1052</v>
      </c>
      <c r="C1903" s="42" t="s">
        <v>1009</v>
      </c>
      <c r="D1903" s="42">
        <v>360</v>
      </c>
      <c r="E1903" s="75">
        <v>1.6</v>
      </c>
      <c r="F1903" s="76">
        <v>1.31</v>
      </c>
      <c r="G1903" s="89"/>
      <c r="H1903" s="76">
        <f t="shared" si="8"/>
        <v>0</v>
      </c>
    </row>
    <row r="1904" spans="1:8" s="91" customFormat="1" ht="45" customHeight="1">
      <c r="A1904" s="38" t="s">
        <v>1053</v>
      </c>
      <c r="B1904" s="27" t="s">
        <v>1054</v>
      </c>
      <c r="C1904" s="42" t="s">
        <v>1009</v>
      </c>
      <c r="D1904" s="42">
        <v>360</v>
      </c>
      <c r="E1904" s="75">
        <v>1.6</v>
      </c>
      <c r="F1904" s="76">
        <v>1.31</v>
      </c>
      <c r="G1904" s="89"/>
      <c r="H1904" s="76">
        <f t="shared" si="8"/>
        <v>0</v>
      </c>
    </row>
    <row r="1905" spans="1:8" s="91" customFormat="1" ht="45" customHeight="1">
      <c r="A1905" s="38" t="s">
        <v>1055</v>
      </c>
      <c r="B1905" s="27" t="s">
        <v>1056</v>
      </c>
      <c r="C1905" s="42" t="s">
        <v>1009</v>
      </c>
      <c r="D1905" s="42">
        <v>360</v>
      </c>
      <c r="E1905" s="75">
        <v>1.6</v>
      </c>
      <c r="F1905" s="76">
        <v>1.31</v>
      </c>
      <c r="G1905" s="89"/>
      <c r="H1905" s="76">
        <f t="shared" si="8"/>
        <v>0</v>
      </c>
    </row>
    <row r="1906" spans="1:8" s="92" customFormat="1" ht="45" customHeight="1">
      <c r="A1906" s="31" t="s">
        <v>2513</v>
      </c>
      <c r="B1906" s="50" t="s">
        <v>2514</v>
      </c>
      <c r="C1906" s="42" t="s">
        <v>1009</v>
      </c>
      <c r="D1906" s="42"/>
      <c r="E1906" s="75">
        <v>9.15</v>
      </c>
      <c r="F1906" s="76">
        <v>7.5</v>
      </c>
      <c r="G1906" s="89"/>
      <c r="H1906" s="76">
        <f t="shared" si="8"/>
        <v>0</v>
      </c>
    </row>
    <row r="1907" spans="1:8" s="90" customFormat="1" ht="45" customHeight="1">
      <c r="A1907" s="39" t="s">
        <v>1057</v>
      </c>
      <c r="B1907" s="43" t="s">
        <v>262</v>
      </c>
      <c r="C1907" s="44" t="s">
        <v>1009</v>
      </c>
      <c r="D1907" s="44">
        <v>40</v>
      </c>
      <c r="E1907" s="75">
        <v>4.78</v>
      </c>
      <c r="F1907" s="76">
        <v>3.92</v>
      </c>
      <c r="G1907" s="56"/>
      <c r="H1907" s="76">
        <f t="shared" si="8"/>
        <v>0</v>
      </c>
    </row>
    <row r="1908" spans="1:8" s="90" customFormat="1" ht="45" customHeight="1">
      <c r="A1908" s="39" t="s">
        <v>1637</v>
      </c>
      <c r="B1908" s="43" t="s">
        <v>1638</v>
      </c>
      <c r="C1908" s="44" t="s">
        <v>1009</v>
      </c>
      <c r="D1908" s="44">
        <v>30</v>
      </c>
      <c r="E1908" s="75">
        <v>4.33</v>
      </c>
      <c r="F1908" s="76">
        <v>3.55</v>
      </c>
      <c r="G1908" s="56"/>
      <c r="H1908" s="76">
        <f t="shared" si="8"/>
        <v>0</v>
      </c>
    </row>
    <row r="1909" spans="1:8" s="90" customFormat="1" ht="45" customHeight="1">
      <c r="A1909" s="38" t="s">
        <v>1454</v>
      </c>
      <c r="B1909" s="27" t="s">
        <v>1455</v>
      </c>
      <c r="C1909" s="42" t="s">
        <v>1009</v>
      </c>
      <c r="D1909" s="42">
        <v>30</v>
      </c>
      <c r="E1909" s="75">
        <v>5.95</v>
      </c>
      <c r="F1909" s="76">
        <v>4.88</v>
      </c>
      <c r="G1909" s="89"/>
      <c r="H1909" s="76">
        <f t="shared" si="8"/>
        <v>0</v>
      </c>
    </row>
    <row r="1910" spans="1:8" s="90" customFormat="1" ht="45" customHeight="1">
      <c r="A1910" s="38" t="s">
        <v>1456</v>
      </c>
      <c r="B1910" s="27" t="s">
        <v>1457</v>
      </c>
      <c r="C1910" s="42" t="s">
        <v>1009</v>
      </c>
      <c r="D1910" s="42">
        <v>20</v>
      </c>
      <c r="E1910" s="75">
        <v>5.8</v>
      </c>
      <c r="F1910" s="76">
        <v>4.75</v>
      </c>
      <c r="G1910" s="89"/>
      <c r="H1910" s="76">
        <f t="shared" si="8"/>
        <v>0</v>
      </c>
    </row>
    <row r="1911" spans="1:8" s="90" customFormat="1" ht="45" customHeight="1">
      <c r="A1911" s="38" t="s">
        <v>1458</v>
      </c>
      <c r="B1911" s="27" t="s">
        <v>1459</v>
      </c>
      <c r="C1911" s="42" t="s">
        <v>1009</v>
      </c>
      <c r="D1911" s="42">
        <v>10</v>
      </c>
      <c r="E1911" s="75">
        <v>5.95</v>
      </c>
      <c r="F1911" s="76">
        <v>4.88</v>
      </c>
      <c r="G1911" s="89"/>
      <c r="H1911" s="76">
        <f t="shared" si="8"/>
        <v>0</v>
      </c>
    </row>
    <row r="1912" spans="1:8" s="90" customFormat="1" ht="45" customHeight="1">
      <c r="A1912" s="38" t="s">
        <v>1460</v>
      </c>
      <c r="B1912" s="27" t="s">
        <v>1461</v>
      </c>
      <c r="C1912" s="42" t="s">
        <v>1009</v>
      </c>
      <c r="D1912" s="42">
        <v>20</v>
      </c>
      <c r="E1912" s="75">
        <v>5.67</v>
      </c>
      <c r="F1912" s="76">
        <v>4.6500000000000004</v>
      </c>
      <c r="G1912" s="89"/>
      <c r="H1912" s="76">
        <f t="shared" si="8"/>
        <v>0</v>
      </c>
    </row>
    <row r="1913" spans="1:8" s="90" customFormat="1" ht="45" customHeight="1">
      <c r="A1913" s="38" t="s">
        <v>1058</v>
      </c>
      <c r="B1913" s="27" t="s">
        <v>1462</v>
      </c>
      <c r="C1913" s="42" t="s">
        <v>1009</v>
      </c>
      <c r="D1913" s="42">
        <v>30</v>
      </c>
      <c r="E1913" s="75">
        <v>4.58</v>
      </c>
      <c r="F1913" s="76">
        <v>3.75</v>
      </c>
      <c r="G1913" s="89"/>
      <c r="H1913" s="76">
        <f t="shared" si="8"/>
        <v>0</v>
      </c>
    </row>
    <row r="1914" spans="1:8" s="90" customFormat="1" ht="45" customHeight="1">
      <c r="A1914" s="39" t="s">
        <v>1059</v>
      </c>
      <c r="B1914" s="43" t="s">
        <v>1060</v>
      </c>
      <c r="C1914" s="44" t="s">
        <v>1009</v>
      </c>
      <c r="D1914" s="44">
        <v>30</v>
      </c>
      <c r="E1914" s="75">
        <v>4.12</v>
      </c>
      <c r="F1914" s="76">
        <v>3.38</v>
      </c>
      <c r="G1914" s="56"/>
      <c r="H1914" s="76">
        <f t="shared" si="8"/>
        <v>0</v>
      </c>
    </row>
    <row r="1915" spans="1:8" s="91" customFormat="1" ht="45" customHeight="1">
      <c r="A1915" s="39" t="s">
        <v>1639</v>
      </c>
      <c r="B1915" s="43" t="s">
        <v>1640</v>
      </c>
      <c r="C1915" s="44" t="s">
        <v>1009</v>
      </c>
      <c r="D1915" s="44">
        <v>30</v>
      </c>
      <c r="E1915" s="75">
        <v>5.64</v>
      </c>
      <c r="F1915" s="76">
        <v>4.62</v>
      </c>
      <c r="G1915" s="56"/>
      <c r="H1915" s="76">
        <f t="shared" si="8"/>
        <v>0</v>
      </c>
    </row>
    <row r="1916" spans="1:8" s="91" customFormat="1" ht="45" customHeight="1">
      <c r="A1916" s="39" t="s">
        <v>1061</v>
      </c>
      <c r="B1916" s="43" t="s">
        <v>1062</v>
      </c>
      <c r="C1916" s="44" t="s">
        <v>1009</v>
      </c>
      <c r="D1916" s="44">
        <v>30</v>
      </c>
      <c r="E1916" s="75">
        <v>4.82</v>
      </c>
      <c r="F1916" s="76">
        <v>3.95</v>
      </c>
      <c r="G1916" s="56"/>
      <c r="H1916" s="76">
        <f t="shared" si="8"/>
        <v>0</v>
      </c>
    </row>
    <row r="1917" spans="1:8" s="91" customFormat="1" ht="45" customHeight="1">
      <c r="A1917" s="38" t="s">
        <v>1063</v>
      </c>
      <c r="B1917" s="27" t="s">
        <v>1064</v>
      </c>
      <c r="C1917" s="42" t="s">
        <v>1009</v>
      </c>
      <c r="D1917" s="42">
        <v>25</v>
      </c>
      <c r="E1917" s="75">
        <v>4.45</v>
      </c>
      <c r="F1917" s="76">
        <v>3.65</v>
      </c>
      <c r="G1917" s="89"/>
      <c r="H1917" s="76">
        <f t="shared" si="8"/>
        <v>0</v>
      </c>
    </row>
    <row r="1918" spans="1:8" s="91" customFormat="1" ht="45" customHeight="1">
      <c r="A1918" s="38" t="s">
        <v>1065</v>
      </c>
      <c r="B1918" s="27" t="s">
        <v>1066</v>
      </c>
      <c r="C1918" s="42" t="s">
        <v>1009</v>
      </c>
      <c r="D1918" s="42">
        <v>25</v>
      </c>
      <c r="E1918" s="75">
        <v>4.45</v>
      </c>
      <c r="F1918" s="76">
        <v>3.65</v>
      </c>
      <c r="G1918" s="89"/>
      <c r="H1918" s="76">
        <f t="shared" si="8"/>
        <v>0</v>
      </c>
    </row>
    <row r="1919" spans="1:8" s="91" customFormat="1" ht="45" customHeight="1">
      <c r="A1919" s="38" t="s">
        <v>1067</v>
      </c>
      <c r="B1919" s="27" t="s">
        <v>1068</v>
      </c>
      <c r="C1919" s="42" t="s">
        <v>1009</v>
      </c>
      <c r="D1919" s="42">
        <v>20</v>
      </c>
      <c r="E1919" s="75">
        <v>5.8</v>
      </c>
      <c r="F1919" s="76">
        <v>4.75</v>
      </c>
      <c r="G1919" s="89"/>
      <c r="H1919" s="76">
        <f t="shared" si="8"/>
        <v>0</v>
      </c>
    </row>
    <row r="1920" spans="1:8" s="91" customFormat="1" ht="45" customHeight="1">
      <c r="A1920" s="38" t="s">
        <v>1069</v>
      </c>
      <c r="B1920" s="27" t="s">
        <v>1070</v>
      </c>
      <c r="C1920" s="42" t="s">
        <v>1009</v>
      </c>
      <c r="D1920" s="42">
        <v>20</v>
      </c>
      <c r="E1920" s="75">
        <v>5.8</v>
      </c>
      <c r="F1920" s="76">
        <v>4.75</v>
      </c>
      <c r="G1920" s="89"/>
      <c r="H1920" s="76">
        <f t="shared" si="8"/>
        <v>0</v>
      </c>
    </row>
    <row r="1921" spans="1:8" s="91" customFormat="1" ht="45" customHeight="1">
      <c r="A1921" s="38" t="s">
        <v>1071</v>
      </c>
      <c r="B1921" s="27" t="s">
        <v>1072</v>
      </c>
      <c r="C1921" s="42" t="s">
        <v>1009</v>
      </c>
      <c r="D1921" s="42">
        <v>20</v>
      </c>
      <c r="E1921" s="75">
        <v>5.8</v>
      </c>
      <c r="F1921" s="76">
        <v>4.75</v>
      </c>
      <c r="G1921" s="89"/>
      <c r="H1921" s="76">
        <f t="shared" si="8"/>
        <v>0</v>
      </c>
    </row>
    <row r="1922" spans="1:8" s="91" customFormat="1" ht="45" customHeight="1">
      <c r="A1922" s="38" t="s">
        <v>1463</v>
      </c>
      <c r="B1922" s="27" t="s">
        <v>1464</v>
      </c>
      <c r="C1922" s="42" t="s">
        <v>1009</v>
      </c>
      <c r="D1922" s="42">
        <v>30</v>
      </c>
      <c r="E1922" s="75">
        <v>4.87</v>
      </c>
      <c r="F1922" s="76">
        <v>3.99</v>
      </c>
      <c r="G1922" s="89"/>
      <c r="H1922" s="76">
        <f t="shared" si="8"/>
        <v>0</v>
      </c>
    </row>
    <row r="1923" spans="1:8" s="91" customFormat="1" ht="45" customHeight="1">
      <c r="A1923" s="38" t="s">
        <v>1465</v>
      </c>
      <c r="B1923" s="27" t="s">
        <v>1466</v>
      </c>
      <c r="C1923" s="42" t="s">
        <v>1009</v>
      </c>
      <c r="D1923" s="42">
        <v>30</v>
      </c>
      <c r="E1923" s="75">
        <v>6.32</v>
      </c>
      <c r="F1923" s="76">
        <v>5.18</v>
      </c>
      <c r="G1923" s="89"/>
      <c r="H1923" s="76">
        <f t="shared" si="8"/>
        <v>0</v>
      </c>
    </row>
    <row r="1924" spans="1:8" s="91" customFormat="1" ht="45" customHeight="1">
      <c r="A1924" s="38" t="s">
        <v>1467</v>
      </c>
      <c r="B1924" s="27" t="s">
        <v>1468</v>
      </c>
      <c r="C1924" s="42" t="s">
        <v>1009</v>
      </c>
      <c r="D1924" s="42">
        <v>25</v>
      </c>
      <c r="E1924" s="75">
        <v>5.95</v>
      </c>
      <c r="F1924" s="76">
        <v>4.88</v>
      </c>
      <c r="G1924" s="89"/>
      <c r="H1924" s="76">
        <f t="shared" si="8"/>
        <v>0</v>
      </c>
    </row>
    <row r="1925" spans="1:8" s="90" customFormat="1" ht="45" customHeight="1">
      <c r="A1925" s="31" t="s">
        <v>2052</v>
      </c>
      <c r="B1925" s="27" t="s">
        <v>2053</v>
      </c>
      <c r="C1925" s="85" t="s">
        <v>1009</v>
      </c>
      <c r="D1925" s="42">
        <v>10</v>
      </c>
      <c r="E1925" s="75">
        <v>14.03</v>
      </c>
      <c r="F1925" s="76">
        <v>11.5</v>
      </c>
      <c r="G1925" s="93"/>
      <c r="H1925" s="76">
        <f t="shared" si="8"/>
        <v>0</v>
      </c>
    </row>
    <row r="1926" spans="1:8" s="90" customFormat="1" ht="45" customHeight="1">
      <c r="A1926" s="31" t="s">
        <v>1073</v>
      </c>
      <c r="B1926" s="43" t="s">
        <v>1827</v>
      </c>
      <c r="C1926" s="85" t="s">
        <v>1009</v>
      </c>
      <c r="D1926" s="42">
        <v>10</v>
      </c>
      <c r="E1926" s="75">
        <v>14.03</v>
      </c>
      <c r="F1926" s="76">
        <v>11.5</v>
      </c>
      <c r="G1926" s="93"/>
      <c r="H1926" s="76">
        <f t="shared" si="8"/>
        <v>0</v>
      </c>
    </row>
    <row r="1927" spans="1:8" s="94" customFormat="1" ht="45" customHeight="1">
      <c r="A1927" s="38" t="s">
        <v>1073</v>
      </c>
      <c r="B1927" s="30" t="s">
        <v>1074</v>
      </c>
      <c r="C1927" s="44" t="s">
        <v>1009</v>
      </c>
      <c r="D1927" s="42">
        <v>10</v>
      </c>
      <c r="E1927" s="75">
        <v>14.03</v>
      </c>
      <c r="F1927" s="76">
        <v>11.5</v>
      </c>
      <c r="G1927" s="89"/>
      <c r="H1927" s="76">
        <f t="shared" si="8"/>
        <v>0</v>
      </c>
    </row>
    <row r="1928" spans="1:8" s="94" customFormat="1" ht="45" customHeight="1">
      <c r="A1928" s="38" t="s">
        <v>1075</v>
      </c>
      <c r="B1928" s="27" t="s">
        <v>1076</v>
      </c>
      <c r="C1928" s="42" t="s">
        <v>1009</v>
      </c>
      <c r="D1928" s="42">
        <v>10</v>
      </c>
      <c r="E1928" s="75">
        <v>14.15</v>
      </c>
      <c r="F1928" s="76">
        <v>11.6</v>
      </c>
      <c r="G1928" s="89"/>
      <c r="H1928" s="76">
        <f t="shared" si="8"/>
        <v>0</v>
      </c>
    </row>
    <row r="1929" spans="1:8" s="90" customFormat="1" ht="45" customHeight="1">
      <c r="A1929" s="38" t="s">
        <v>1077</v>
      </c>
      <c r="B1929" s="30" t="s">
        <v>1078</v>
      </c>
      <c r="C1929" s="44" t="s">
        <v>1009</v>
      </c>
      <c r="D1929" s="88">
        <v>10</v>
      </c>
      <c r="E1929" s="75">
        <v>15.25</v>
      </c>
      <c r="F1929" s="76">
        <v>12.5</v>
      </c>
      <c r="G1929" s="56"/>
      <c r="H1929" s="76">
        <f t="shared" si="8"/>
        <v>0</v>
      </c>
    </row>
    <row r="1930" spans="1:8" s="90" customFormat="1" ht="45" customHeight="1">
      <c r="A1930" s="38" t="s">
        <v>1469</v>
      </c>
      <c r="B1930" s="27" t="s">
        <v>1470</v>
      </c>
      <c r="C1930" s="42" t="s">
        <v>1140</v>
      </c>
      <c r="D1930" s="42">
        <v>500</v>
      </c>
      <c r="E1930" s="75">
        <v>0.59</v>
      </c>
      <c r="F1930" s="76">
        <v>0.48</v>
      </c>
      <c r="G1930" s="89"/>
      <c r="H1930" s="76">
        <f t="shared" si="8"/>
        <v>0</v>
      </c>
    </row>
    <row r="1931" spans="1:8" s="90" customFormat="1" ht="45" customHeight="1">
      <c r="A1931" s="38" t="s">
        <v>1471</v>
      </c>
      <c r="B1931" s="27" t="s">
        <v>1470</v>
      </c>
      <c r="C1931" s="42" t="s">
        <v>1140</v>
      </c>
      <c r="D1931" s="42">
        <v>500</v>
      </c>
      <c r="E1931" s="75">
        <v>0.67</v>
      </c>
      <c r="F1931" s="76">
        <v>0.55000000000000004</v>
      </c>
      <c r="G1931" s="89"/>
      <c r="H1931" s="76">
        <f t="shared" si="8"/>
        <v>0</v>
      </c>
    </row>
    <row r="1932" spans="1:8" s="91" customFormat="1" ht="45" customHeight="1">
      <c r="A1932" s="31" t="s">
        <v>1079</v>
      </c>
      <c r="B1932" s="27" t="s">
        <v>1080</v>
      </c>
      <c r="C1932" s="87" t="s">
        <v>1009</v>
      </c>
      <c r="D1932" s="95">
        <v>100</v>
      </c>
      <c r="E1932" s="75">
        <v>5.12</v>
      </c>
      <c r="F1932" s="76">
        <v>4.2</v>
      </c>
      <c r="G1932" s="89"/>
      <c r="H1932" s="76">
        <f t="shared" si="8"/>
        <v>0</v>
      </c>
    </row>
    <row r="1933" spans="1:8" s="96" customFormat="1" ht="45" customHeight="1">
      <c r="A1933" s="31" t="s">
        <v>1081</v>
      </c>
      <c r="B1933" s="27" t="s">
        <v>1082</v>
      </c>
      <c r="C1933" s="87" t="s">
        <v>1009</v>
      </c>
      <c r="D1933" s="95">
        <v>100</v>
      </c>
      <c r="E1933" s="75">
        <v>5.12</v>
      </c>
      <c r="F1933" s="76">
        <v>4.2</v>
      </c>
      <c r="G1933" s="89"/>
      <c r="H1933" s="76">
        <f t="shared" si="8"/>
        <v>0</v>
      </c>
    </row>
    <row r="1934" spans="1:8" s="96" customFormat="1" ht="45" customHeight="1">
      <c r="A1934" s="39" t="s">
        <v>1083</v>
      </c>
      <c r="B1934" s="43" t="s">
        <v>1084</v>
      </c>
      <c r="C1934" s="44" t="s">
        <v>1009</v>
      </c>
      <c r="D1934" s="42">
        <v>15</v>
      </c>
      <c r="E1934" s="75">
        <v>7.69</v>
      </c>
      <c r="F1934" s="76">
        <v>6.3</v>
      </c>
      <c r="G1934" s="56"/>
      <c r="H1934" s="76">
        <f t="shared" si="8"/>
        <v>0</v>
      </c>
    </row>
    <row r="1935" spans="1:8" s="91" customFormat="1" ht="45" customHeight="1">
      <c r="A1935" s="31" t="s">
        <v>1085</v>
      </c>
      <c r="B1935" s="27" t="s">
        <v>1086</v>
      </c>
      <c r="C1935" s="87" t="s">
        <v>1009</v>
      </c>
      <c r="D1935" s="95">
        <v>100</v>
      </c>
      <c r="E1935" s="75">
        <v>8.0299999999999994</v>
      </c>
      <c r="F1935" s="76">
        <v>6.58</v>
      </c>
      <c r="G1935" s="89"/>
      <c r="H1935" s="76">
        <f t="shared" si="8"/>
        <v>0</v>
      </c>
    </row>
    <row r="1936" spans="1:8" s="92" customFormat="1" ht="45" customHeight="1">
      <c r="A1936" s="38" t="s">
        <v>1472</v>
      </c>
      <c r="B1936" s="27" t="s">
        <v>1473</v>
      </c>
      <c r="C1936" s="42" t="s">
        <v>1009</v>
      </c>
      <c r="D1936" s="42">
        <f>1500/30</f>
        <v>50</v>
      </c>
      <c r="E1936" s="75">
        <v>2.29</v>
      </c>
      <c r="F1936" s="76">
        <v>1.88</v>
      </c>
      <c r="G1936" s="89"/>
      <c r="H1936" s="76">
        <f t="shared" si="8"/>
        <v>0</v>
      </c>
    </row>
    <row r="1937" spans="1:8" s="92" customFormat="1" ht="45" customHeight="1">
      <c r="A1937" s="38" t="s">
        <v>1087</v>
      </c>
      <c r="B1937" s="27" t="s">
        <v>1088</v>
      </c>
      <c r="C1937" s="42" t="s">
        <v>1009</v>
      </c>
      <c r="D1937" s="42">
        <f>2000/10</f>
        <v>200</v>
      </c>
      <c r="E1937" s="75">
        <v>1.46</v>
      </c>
      <c r="F1937" s="76">
        <v>1.2</v>
      </c>
      <c r="G1937" s="89"/>
      <c r="H1937" s="76">
        <f t="shared" si="8"/>
        <v>0</v>
      </c>
    </row>
    <row r="1938" spans="1:8" s="92" customFormat="1" ht="45" customHeight="1">
      <c r="A1938" s="38" t="s">
        <v>1089</v>
      </c>
      <c r="B1938" s="27" t="s">
        <v>1090</v>
      </c>
      <c r="C1938" s="42" t="s">
        <v>1009</v>
      </c>
      <c r="D1938" s="42">
        <f>2000/10</f>
        <v>200</v>
      </c>
      <c r="E1938" s="75">
        <v>1.46</v>
      </c>
      <c r="F1938" s="76">
        <v>1.2</v>
      </c>
      <c r="G1938" s="89"/>
      <c r="H1938" s="76">
        <f t="shared" si="8"/>
        <v>0</v>
      </c>
    </row>
    <row r="1939" spans="1:8" s="92" customFormat="1" ht="45" customHeight="1">
      <c r="A1939" s="38" t="s">
        <v>1091</v>
      </c>
      <c r="B1939" s="27" t="s">
        <v>1092</v>
      </c>
      <c r="C1939" s="42" t="s">
        <v>1009</v>
      </c>
      <c r="D1939" s="42">
        <f>1000/5</f>
        <v>200</v>
      </c>
      <c r="E1939" s="75">
        <v>1.46</v>
      </c>
      <c r="F1939" s="76">
        <v>1.2</v>
      </c>
      <c r="G1939" s="89"/>
      <c r="H1939" s="76">
        <f t="shared" ref="H1939:H2002" si="9">E1939*G1939</f>
        <v>0</v>
      </c>
    </row>
    <row r="1940" spans="1:8" s="91" customFormat="1" ht="45" customHeight="1">
      <c r="A1940" s="38" t="s">
        <v>1474</v>
      </c>
      <c r="B1940" s="27" t="s">
        <v>1475</v>
      </c>
      <c r="C1940" s="42" t="s">
        <v>1009</v>
      </c>
      <c r="D1940" s="42">
        <f>5000/100</f>
        <v>50</v>
      </c>
      <c r="E1940" s="75">
        <v>2.5499999999999998</v>
      </c>
      <c r="F1940" s="76">
        <v>2.09</v>
      </c>
      <c r="G1940" s="89"/>
      <c r="H1940" s="76">
        <f t="shared" si="9"/>
        <v>0</v>
      </c>
    </row>
    <row r="1941" spans="1:8" s="90" customFormat="1" ht="45" customHeight="1">
      <c r="A1941" s="38" t="s">
        <v>1476</v>
      </c>
      <c r="B1941" s="27" t="s">
        <v>1477</v>
      </c>
      <c r="C1941" s="42" t="s">
        <v>1009</v>
      </c>
      <c r="D1941" s="42">
        <v>50</v>
      </c>
      <c r="E1941" s="75">
        <v>2.75</v>
      </c>
      <c r="F1941" s="76">
        <v>2.25</v>
      </c>
      <c r="G1941" s="89"/>
      <c r="H1941" s="76">
        <f t="shared" si="9"/>
        <v>0</v>
      </c>
    </row>
    <row r="1942" spans="1:8" s="90" customFormat="1" ht="45" customHeight="1">
      <c r="A1942" s="38" t="s">
        <v>1093</v>
      </c>
      <c r="B1942" s="27" t="s">
        <v>1094</v>
      </c>
      <c r="C1942" s="42" t="s">
        <v>1095</v>
      </c>
      <c r="D1942" s="42">
        <v>4</v>
      </c>
      <c r="E1942" s="75">
        <v>57.1</v>
      </c>
      <c r="F1942" s="76">
        <v>46.8</v>
      </c>
      <c r="G1942" s="89"/>
      <c r="H1942" s="76">
        <f t="shared" si="9"/>
        <v>0</v>
      </c>
    </row>
    <row r="1943" spans="1:8" s="90" customFormat="1" ht="45" customHeight="1">
      <c r="A1943" s="38" t="s">
        <v>1096</v>
      </c>
      <c r="B1943" s="27" t="s">
        <v>1097</v>
      </c>
      <c r="C1943" s="42" t="s">
        <v>1009</v>
      </c>
      <c r="D1943" s="42">
        <v>50</v>
      </c>
      <c r="E1943" s="75">
        <v>3.54</v>
      </c>
      <c r="F1943" s="76">
        <v>2.9</v>
      </c>
      <c r="G1943" s="89"/>
      <c r="H1943" s="76">
        <f t="shared" si="9"/>
        <v>0</v>
      </c>
    </row>
    <row r="1944" spans="1:8" s="90" customFormat="1" ht="45" customHeight="1">
      <c r="A1944" s="38" t="s">
        <v>1641</v>
      </c>
      <c r="B1944" s="27" t="s">
        <v>1642</v>
      </c>
      <c r="C1944" s="42" t="s">
        <v>1009</v>
      </c>
      <c r="D1944" s="42">
        <v>50</v>
      </c>
      <c r="E1944" s="75">
        <v>4.43</v>
      </c>
      <c r="F1944" s="76">
        <v>3.63</v>
      </c>
      <c r="G1944" s="89"/>
      <c r="H1944" s="76">
        <f t="shared" si="9"/>
        <v>0</v>
      </c>
    </row>
    <row r="1945" spans="1:8" s="90" customFormat="1" ht="45" customHeight="1">
      <c r="A1945" s="31" t="s">
        <v>2515</v>
      </c>
      <c r="B1945" s="27" t="s">
        <v>2516</v>
      </c>
      <c r="C1945" s="42" t="s">
        <v>1009</v>
      </c>
      <c r="D1945" s="42"/>
      <c r="E1945" s="75">
        <v>2.56</v>
      </c>
      <c r="F1945" s="76">
        <v>2.1</v>
      </c>
      <c r="G1945" s="89"/>
      <c r="H1945" s="76">
        <f t="shared" si="9"/>
        <v>0</v>
      </c>
    </row>
    <row r="1946" spans="1:8" s="90" customFormat="1" ht="45" customHeight="1">
      <c r="A1946" s="31" t="s">
        <v>1098</v>
      </c>
      <c r="B1946" s="27" t="s">
        <v>1099</v>
      </c>
      <c r="C1946" s="87" t="s">
        <v>1009</v>
      </c>
      <c r="D1946" s="95">
        <v>10</v>
      </c>
      <c r="E1946" s="75">
        <v>36.36</v>
      </c>
      <c r="F1946" s="76">
        <v>29.8</v>
      </c>
      <c r="G1946" s="89"/>
      <c r="H1946" s="76">
        <f t="shared" si="9"/>
        <v>0</v>
      </c>
    </row>
    <row r="1947" spans="1:8" s="90" customFormat="1" ht="45" customHeight="1">
      <c r="A1947" s="31" t="s">
        <v>1100</v>
      </c>
      <c r="B1947" s="27" t="s">
        <v>1101</v>
      </c>
      <c r="C1947" s="87" t="s">
        <v>1009</v>
      </c>
      <c r="D1947" s="95">
        <v>10</v>
      </c>
      <c r="E1947" s="75">
        <v>27.45</v>
      </c>
      <c r="F1947" s="76">
        <v>22.5</v>
      </c>
      <c r="G1947" s="89"/>
      <c r="H1947" s="76">
        <f t="shared" si="9"/>
        <v>0</v>
      </c>
    </row>
    <row r="1948" spans="1:8" s="90" customFormat="1" ht="45" customHeight="1">
      <c r="A1948" s="31" t="s">
        <v>2054</v>
      </c>
      <c r="B1948" s="27" t="s">
        <v>2055</v>
      </c>
      <c r="C1948" s="87" t="s">
        <v>1009</v>
      </c>
      <c r="D1948" s="42">
        <v>10</v>
      </c>
      <c r="E1948" s="75">
        <v>14.64</v>
      </c>
      <c r="F1948" s="76">
        <v>12</v>
      </c>
      <c r="G1948" s="89"/>
      <c r="H1948" s="76">
        <f t="shared" si="9"/>
        <v>0</v>
      </c>
    </row>
    <row r="1949" spans="1:8" s="92" customFormat="1" ht="45" customHeight="1">
      <c r="A1949" s="31" t="s">
        <v>2056</v>
      </c>
      <c r="B1949" s="27" t="s">
        <v>2057</v>
      </c>
      <c r="C1949" s="87" t="s">
        <v>1009</v>
      </c>
      <c r="D1949" s="42">
        <v>10</v>
      </c>
      <c r="E1949" s="75">
        <v>14.64</v>
      </c>
      <c r="F1949" s="76">
        <v>12</v>
      </c>
      <c r="G1949" s="89"/>
      <c r="H1949" s="76">
        <f t="shared" si="9"/>
        <v>0</v>
      </c>
    </row>
    <row r="1950" spans="1:8" s="92" customFormat="1" ht="45" customHeight="1">
      <c r="A1950" s="31" t="s">
        <v>2058</v>
      </c>
      <c r="B1950" s="27" t="s">
        <v>2059</v>
      </c>
      <c r="C1950" s="87" t="s">
        <v>1009</v>
      </c>
      <c r="D1950" s="42">
        <v>10</v>
      </c>
      <c r="E1950" s="75">
        <v>14.64</v>
      </c>
      <c r="F1950" s="76">
        <v>12</v>
      </c>
      <c r="G1950" s="89"/>
      <c r="H1950" s="76">
        <f t="shared" si="9"/>
        <v>0</v>
      </c>
    </row>
    <row r="1951" spans="1:8" s="92" customFormat="1" ht="45" customHeight="1">
      <c r="A1951" s="31" t="s">
        <v>2060</v>
      </c>
      <c r="B1951" s="27" t="s">
        <v>2061</v>
      </c>
      <c r="C1951" s="87" t="s">
        <v>1009</v>
      </c>
      <c r="D1951" s="42">
        <v>10</v>
      </c>
      <c r="E1951" s="75">
        <v>14.64</v>
      </c>
      <c r="F1951" s="76">
        <v>12</v>
      </c>
      <c r="G1951" s="89"/>
      <c r="H1951" s="76">
        <f t="shared" si="9"/>
        <v>0</v>
      </c>
    </row>
    <row r="1952" spans="1:8" s="92" customFormat="1" ht="45" customHeight="1">
      <c r="A1952" s="31" t="s">
        <v>2062</v>
      </c>
      <c r="B1952" s="27" t="s">
        <v>2063</v>
      </c>
      <c r="C1952" s="87" t="s">
        <v>1009</v>
      </c>
      <c r="D1952" s="42">
        <v>10</v>
      </c>
      <c r="E1952" s="75">
        <v>14.64</v>
      </c>
      <c r="F1952" s="76">
        <v>12</v>
      </c>
      <c r="G1952" s="89"/>
      <c r="H1952" s="76">
        <f t="shared" si="9"/>
        <v>0</v>
      </c>
    </row>
    <row r="1953" spans="1:241" s="92" customFormat="1" ht="45" customHeight="1">
      <c r="A1953" s="31" t="s">
        <v>2064</v>
      </c>
      <c r="B1953" s="27" t="s">
        <v>2065</v>
      </c>
      <c r="C1953" s="87" t="s">
        <v>1009</v>
      </c>
      <c r="D1953" s="42">
        <v>10</v>
      </c>
      <c r="E1953" s="75">
        <v>14.64</v>
      </c>
      <c r="F1953" s="76">
        <v>12</v>
      </c>
      <c r="G1953" s="89"/>
      <c r="H1953" s="76">
        <f t="shared" si="9"/>
        <v>0</v>
      </c>
    </row>
    <row r="1954" spans="1:241" s="92" customFormat="1" ht="45" customHeight="1">
      <c r="A1954" s="31" t="s">
        <v>2066</v>
      </c>
      <c r="B1954" s="27" t="s">
        <v>2067</v>
      </c>
      <c r="C1954" s="87" t="s">
        <v>1009</v>
      </c>
      <c r="D1954" s="42">
        <v>10</v>
      </c>
      <c r="E1954" s="75">
        <v>14.64</v>
      </c>
      <c r="F1954" s="76">
        <v>12</v>
      </c>
      <c r="G1954" s="89"/>
      <c r="H1954" s="76">
        <f t="shared" si="9"/>
        <v>0</v>
      </c>
    </row>
    <row r="1955" spans="1:241" s="92" customFormat="1" ht="45" customHeight="1">
      <c r="A1955" s="31" t="s">
        <v>2068</v>
      </c>
      <c r="B1955" s="27" t="s">
        <v>2069</v>
      </c>
      <c r="C1955" s="87" t="s">
        <v>1009</v>
      </c>
      <c r="D1955" s="42">
        <v>10</v>
      </c>
      <c r="E1955" s="75">
        <v>14.64</v>
      </c>
      <c r="F1955" s="76">
        <v>12</v>
      </c>
      <c r="G1955" s="89"/>
      <c r="H1955" s="76">
        <f t="shared" si="9"/>
        <v>0</v>
      </c>
    </row>
    <row r="1956" spans="1:241" s="92" customFormat="1" ht="45" customHeight="1">
      <c r="A1956" s="31" t="s">
        <v>2070</v>
      </c>
      <c r="B1956" s="27" t="s">
        <v>2071</v>
      </c>
      <c r="C1956" s="87" t="s">
        <v>1009</v>
      </c>
      <c r="D1956" s="42">
        <v>10</v>
      </c>
      <c r="E1956" s="75">
        <v>14.64</v>
      </c>
      <c r="F1956" s="76">
        <v>12</v>
      </c>
      <c r="G1956" s="89"/>
      <c r="H1956" s="76">
        <f t="shared" si="9"/>
        <v>0</v>
      </c>
    </row>
    <row r="1957" spans="1:241" s="92" customFormat="1" ht="45" customHeight="1">
      <c r="A1957" s="31" t="s">
        <v>2072</v>
      </c>
      <c r="B1957" s="27" t="s">
        <v>2073</v>
      </c>
      <c r="C1957" s="87" t="s">
        <v>1009</v>
      </c>
      <c r="D1957" s="42">
        <v>10</v>
      </c>
      <c r="E1957" s="75">
        <v>14.64</v>
      </c>
      <c r="F1957" s="76">
        <v>12</v>
      </c>
      <c r="G1957" s="89"/>
      <c r="H1957" s="76">
        <f t="shared" si="9"/>
        <v>0</v>
      </c>
    </row>
    <row r="1958" spans="1:241" s="78" customFormat="1" ht="45" customHeight="1">
      <c r="A1958" s="31" t="s">
        <v>2074</v>
      </c>
      <c r="B1958" s="27" t="s">
        <v>2075</v>
      </c>
      <c r="C1958" s="87" t="s">
        <v>1009</v>
      </c>
      <c r="D1958" s="42">
        <v>10</v>
      </c>
      <c r="E1958" s="75">
        <v>14.64</v>
      </c>
      <c r="F1958" s="76">
        <v>12</v>
      </c>
      <c r="G1958" s="89"/>
      <c r="H1958" s="76">
        <f t="shared" si="9"/>
        <v>0</v>
      </c>
    </row>
    <row r="1959" spans="1:241" s="78" customFormat="1" ht="45" customHeight="1">
      <c r="A1959" s="31" t="s">
        <v>2076</v>
      </c>
      <c r="B1959" s="27" t="s">
        <v>2077</v>
      </c>
      <c r="C1959" s="87" t="s">
        <v>1009</v>
      </c>
      <c r="D1959" s="42">
        <v>10</v>
      </c>
      <c r="E1959" s="75">
        <v>14.64</v>
      </c>
      <c r="F1959" s="76">
        <v>12</v>
      </c>
      <c r="G1959" s="89"/>
      <c r="H1959" s="76">
        <f t="shared" si="9"/>
        <v>0</v>
      </c>
    </row>
    <row r="1960" spans="1:241" s="78" customFormat="1" ht="45" customHeight="1">
      <c r="A1960" s="31" t="s">
        <v>2078</v>
      </c>
      <c r="B1960" s="27" t="s">
        <v>2077</v>
      </c>
      <c r="C1960" s="87" t="s">
        <v>1009</v>
      </c>
      <c r="D1960" s="42">
        <v>10</v>
      </c>
      <c r="E1960" s="75">
        <v>14.64</v>
      </c>
      <c r="F1960" s="76">
        <v>12</v>
      </c>
      <c r="G1960" s="89"/>
      <c r="H1960" s="76">
        <f t="shared" si="9"/>
        <v>0</v>
      </c>
    </row>
    <row r="1961" spans="1:241" s="78" customFormat="1" ht="45" customHeight="1">
      <c r="A1961" s="31" t="s">
        <v>2079</v>
      </c>
      <c r="B1961" s="27" t="s">
        <v>2080</v>
      </c>
      <c r="C1961" s="87" t="s">
        <v>1009</v>
      </c>
      <c r="D1961" s="42">
        <v>10</v>
      </c>
      <c r="E1961" s="75">
        <v>14.64</v>
      </c>
      <c r="F1961" s="76">
        <v>12</v>
      </c>
      <c r="G1961" s="89"/>
      <c r="H1961" s="76">
        <f t="shared" si="9"/>
        <v>0</v>
      </c>
    </row>
    <row r="1962" spans="1:241" s="92" customFormat="1" ht="45" customHeight="1">
      <c r="A1962" s="31" t="s">
        <v>2081</v>
      </c>
      <c r="B1962" s="27" t="s">
        <v>2082</v>
      </c>
      <c r="C1962" s="87" t="s">
        <v>1009</v>
      </c>
      <c r="D1962" s="42">
        <v>10</v>
      </c>
      <c r="E1962" s="75">
        <v>14.64</v>
      </c>
      <c r="F1962" s="76">
        <v>12</v>
      </c>
      <c r="G1962" s="89"/>
      <c r="H1962" s="76">
        <f t="shared" si="9"/>
        <v>0</v>
      </c>
    </row>
    <row r="1963" spans="1:241" s="92" customFormat="1" ht="45" customHeight="1">
      <c r="A1963" s="31" t="s">
        <v>2083</v>
      </c>
      <c r="B1963" s="27" t="s">
        <v>2084</v>
      </c>
      <c r="C1963" s="87" t="s">
        <v>1009</v>
      </c>
      <c r="D1963" s="42">
        <v>10</v>
      </c>
      <c r="E1963" s="75">
        <v>14.64</v>
      </c>
      <c r="F1963" s="76">
        <v>12</v>
      </c>
      <c r="G1963" s="89"/>
      <c r="H1963" s="76">
        <f t="shared" si="9"/>
        <v>0</v>
      </c>
    </row>
    <row r="1964" spans="1:241" s="92" customFormat="1" ht="45" customHeight="1">
      <c r="A1964" s="31" t="s">
        <v>2085</v>
      </c>
      <c r="B1964" s="27" t="s">
        <v>2086</v>
      </c>
      <c r="C1964" s="87" t="s">
        <v>1009</v>
      </c>
      <c r="D1964" s="42">
        <v>10</v>
      </c>
      <c r="E1964" s="75">
        <v>14.64</v>
      </c>
      <c r="F1964" s="76">
        <v>12</v>
      </c>
      <c r="G1964" s="89"/>
      <c r="H1964" s="76">
        <f t="shared" si="9"/>
        <v>0</v>
      </c>
    </row>
    <row r="1965" spans="1:241" s="92" customFormat="1" ht="45" customHeight="1">
      <c r="A1965" s="31" t="s">
        <v>2087</v>
      </c>
      <c r="B1965" s="27" t="s">
        <v>2088</v>
      </c>
      <c r="C1965" s="87" t="s">
        <v>1009</v>
      </c>
      <c r="D1965" s="42">
        <v>10</v>
      </c>
      <c r="E1965" s="75">
        <v>14.64</v>
      </c>
      <c r="F1965" s="76">
        <v>12</v>
      </c>
      <c r="G1965" s="89"/>
      <c r="H1965" s="76">
        <f t="shared" si="9"/>
        <v>0</v>
      </c>
    </row>
    <row r="1966" spans="1:241" s="91" customFormat="1" ht="45" customHeight="1">
      <c r="A1966" s="31" t="s">
        <v>2089</v>
      </c>
      <c r="B1966" s="27" t="s">
        <v>2090</v>
      </c>
      <c r="C1966" s="87" t="s">
        <v>1009</v>
      </c>
      <c r="D1966" s="42">
        <v>10</v>
      </c>
      <c r="E1966" s="75">
        <v>14.64</v>
      </c>
      <c r="F1966" s="76">
        <v>12</v>
      </c>
      <c r="G1966" s="89"/>
      <c r="H1966" s="76">
        <f t="shared" si="9"/>
        <v>0</v>
      </c>
      <c r="I1966" s="97"/>
      <c r="J1966" s="97"/>
      <c r="K1966" s="97"/>
      <c r="L1966" s="97"/>
      <c r="M1966" s="97"/>
      <c r="N1966" s="97"/>
      <c r="O1966" s="97"/>
      <c r="P1966" s="97"/>
      <c r="Q1966" s="97"/>
      <c r="R1966" s="97"/>
      <c r="S1966" s="97"/>
      <c r="T1966" s="97"/>
      <c r="U1966" s="97"/>
      <c r="V1966" s="97"/>
      <c r="W1966" s="97"/>
      <c r="X1966" s="97"/>
      <c r="Y1966" s="97"/>
      <c r="Z1966" s="97"/>
      <c r="AA1966" s="97"/>
      <c r="AB1966" s="97"/>
      <c r="AC1966" s="97"/>
      <c r="AD1966" s="97"/>
      <c r="AE1966" s="97"/>
      <c r="AF1966" s="97"/>
      <c r="AG1966" s="97"/>
      <c r="AH1966" s="97"/>
      <c r="AI1966" s="97"/>
      <c r="AJ1966" s="97"/>
      <c r="AK1966" s="97"/>
      <c r="AL1966" s="97"/>
      <c r="AM1966" s="97"/>
      <c r="AN1966" s="97"/>
      <c r="AO1966" s="97"/>
      <c r="AP1966" s="97"/>
      <c r="AQ1966" s="97"/>
      <c r="AR1966" s="97"/>
      <c r="AS1966" s="97"/>
      <c r="AT1966" s="97"/>
      <c r="AU1966" s="97"/>
      <c r="AV1966" s="97"/>
      <c r="AW1966" s="97"/>
      <c r="AX1966" s="97"/>
      <c r="AY1966" s="97"/>
      <c r="AZ1966" s="97"/>
      <c r="BA1966" s="97"/>
      <c r="BB1966" s="97"/>
      <c r="BC1966" s="97"/>
      <c r="BD1966" s="97"/>
      <c r="BE1966" s="97"/>
      <c r="BF1966" s="97"/>
      <c r="BG1966" s="97"/>
      <c r="BH1966" s="97"/>
      <c r="BI1966" s="97"/>
      <c r="BJ1966" s="97"/>
      <c r="BK1966" s="97"/>
      <c r="BL1966" s="97"/>
      <c r="BM1966" s="97"/>
      <c r="BN1966" s="97"/>
      <c r="BO1966" s="97"/>
      <c r="BP1966" s="97"/>
      <c r="BQ1966" s="97"/>
      <c r="BR1966" s="97"/>
      <c r="BS1966" s="97"/>
      <c r="BT1966" s="97"/>
      <c r="BU1966" s="97"/>
      <c r="BV1966" s="97"/>
      <c r="BW1966" s="97"/>
      <c r="BX1966" s="97"/>
      <c r="BY1966" s="97"/>
      <c r="BZ1966" s="97"/>
      <c r="CA1966" s="97"/>
      <c r="CB1966" s="97"/>
      <c r="CC1966" s="97"/>
      <c r="CD1966" s="97"/>
      <c r="CE1966" s="97"/>
      <c r="CF1966" s="97"/>
      <c r="CG1966" s="97"/>
      <c r="CH1966" s="97"/>
      <c r="CI1966" s="97"/>
      <c r="CJ1966" s="97"/>
      <c r="CK1966" s="97"/>
      <c r="CL1966" s="97"/>
      <c r="CM1966" s="97"/>
      <c r="CN1966" s="97"/>
      <c r="CO1966" s="97"/>
      <c r="CP1966" s="97"/>
      <c r="CQ1966" s="97"/>
      <c r="CR1966" s="97"/>
      <c r="CS1966" s="97"/>
      <c r="CT1966" s="97"/>
      <c r="CU1966" s="97"/>
      <c r="CV1966" s="97"/>
      <c r="CW1966" s="97"/>
      <c r="CX1966" s="97"/>
      <c r="CY1966" s="97"/>
      <c r="CZ1966" s="97"/>
      <c r="DA1966" s="97"/>
      <c r="DB1966" s="97"/>
      <c r="DC1966" s="97"/>
      <c r="DD1966" s="97"/>
      <c r="DE1966" s="97"/>
      <c r="DF1966" s="97"/>
      <c r="DG1966" s="97"/>
      <c r="DH1966" s="97"/>
      <c r="DI1966" s="97"/>
      <c r="DJ1966" s="97"/>
      <c r="DK1966" s="97"/>
      <c r="DL1966" s="97"/>
      <c r="DM1966" s="97"/>
      <c r="DN1966" s="97"/>
      <c r="DO1966" s="97"/>
      <c r="DP1966" s="97"/>
      <c r="DQ1966" s="97"/>
      <c r="DR1966" s="97"/>
      <c r="DS1966" s="97"/>
      <c r="DT1966" s="97"/>
      <c r="DU1966" s="97"/>
      <c r="DV1966" s="97"/>
      <c r="DW1966" s="97"/>
      <c r="DX1966" s="97"/>
      <c r="DY1966" s="97"/>
      <c r="DZ1966" s="97"/>
      <c r="EA1966" s="97"/>
      <c r="EB1966" s="97"/>
      <c r="EC1966" s="97"/>
      <c r="ED1966" s="97"/>
      <c r="EE1966" s="97"/>
      <c r="EF1966" s="97"/>
      <c r="EG1966" s="97"/>
      <c r="EH1966" s="97"/>
      <c r="EI1966" s="97"/>
      <c r="EJ1966" s="97"/>
      <c r="EK1966" s="97"/>
      <c r="EL1966" s="97"/>
      <c r="EM1966" s="97"/>
      <c r="EN1966" s="97"/>
      <c r="EO1966" s="97"/>
      <c r="EP1966" s="97"/>
      <c r="EQ1966" s="97"/>
      <c r="ER1966" s="97"/>
      <c r="ES1966" s="97"/>
      <c r="ET1966" s="97"/>
      <c r="EU1966" s="97"/>
      <c r="EV1966" s="97"/>
      <c r="EW1966" s="97"/>
      <c r="EX1966" s="97"/>
      <c r="EY1966" s="97"/>
      <c r="EZ1966" s="97"/>
      <c r="FA1966" s="97"/>
      <c r="FB1966" s="97"/>
      <c r="FC1966" s="97"/>
      <c r="FD1966" s="97"/>
      <c r="FE1966" s="97"/>
      <c r="FF1966" s="97"/>
      <c r="FG1966" s="97"/>
      <c r="FH1966" s="97"/>
      <c r="FI1966" s="97"/>
      <c r="FJ1966" s="97"/>
      <c r="FK1966" s="97"/>
      <c r="FL1966" s="97"/>
      <c r="FM1966" s="97"/>
      <c r="FN1966" s="97"/>
      <c r="FO1966" s="97"/>
      <c r="FP1966" s="97"/>
      <c r="FQ1966" s="97"/>
      <c r="FR1966" s="97"/>
      <c r="FS1966" s="97"/>
      <c r="FT1966" s="97"/>
      <c r="FU1966" s="97"/>
      <c r="FV1966" s="97"/>
      <c r="FW1966" s="97"/>
      <c r="FX1966" s="97"/>
      <c r="FY1966" s="97"/>
      <c r="FZ1966" s="97"/>
      <c r="GA1966" s="97"/>
      <c r="GB1966" s="97"/>
      <c r="GC1966" s="97"/>
      <c r="GD1966" s="97"/>
      <c r="GE1966" s="97"/>
      <c r="GF1966" s="97"/>
      <c r="GG1966" s="97"/>
      <c r="GH1966" s="97"/>
      <c r="GI1966" s="97"/>
      <c r="GJ1966" s="97"/>
      <c r="GK1966" s="97"/>
      <c r="GL1966" s="97"/>
      <c r="GM1966" s="97"/>
      <c r="GN1966" s="97"/>
      <c r="GO1966" s="97"/>
      <c r="GP1966" s="97"/>
      <c r="GQ1966" s="97"/>
      <c r="GR1966" s="97"/>
      <c r="GS1966" s="97"/>
      <c r="GT1966" s="97"/>
      <c r="GU1966" s="97"/>
      <c r="GV1966" s="97"/>
      <c r="GW1966" s="97"/>
      <c r="GX1966" s="97"/>
      <c r="GY1966" s="97"/>
      <c r="GZ1966" s="97"/>
      <c r="HA1966" s="97"/>
      <c r="HB1966" s="97"/>
      <c r="HC1966" s="97"/>
      <c r="HD1966" s="97"/>
      <c r="HE1966" s="97"/>
      <c r="HF1966" s="97"/>
      <c r="HG1966" s="97"/>
      <c r="HH1966" s="97"/>
      <c r="HI1966" s="97"/>
      <c r="HJ1966" s="97"/>
      <c r="HK1966" s="97"/>
      <c r="HL1966" s="97"/>
      <c r="HM1966" s="97"/>
      <c r="HN1966" s="97"/>
      <c r="HO1966" s="97"/>
      <c r="HP1966" s="97"/>
      <c r="HQ1966" s="97"/>
      <c r="HR1966" s="97"/>
      <c r="HS1966" s="97"/>
      <c r="HT1966" s="97"/>
      <c r="HU1966" s="97"/>
      <c r="HV1966" s="97"/>
      <c r="HW1966" s="97"/>
      <c r="HX1966" s="97"/>
      <c r="HY1966" s="97"/>
      <c r="HZ1966" s="97"/>
      <c r="IA1966" s="97"/>
      <c r="IB1966" s="97"/>
      <c r="IC1966" s="97"/>
      <c r="ID1966" s="97"/>
      <c r="IE1966" s="97"/>
      <c r="IF1966" s="97"/>
      <c r="IG1966" s="97"/>
    </row>
    <row r="1967" spans="1:241" s="91" customFormat="1" ht="45" customHeight="1">
      <c r="A1967" s="31" t="s">
        <v>2091</v>
      </c>
      <c r="B1967" s="27" t="s">
        <v>2092</v>
      </c>
      <c r="C1967" s="87" t="s">
        <v>1009</v>
      </c>
      <c r="D1967" s="42">
        <v>10</v>
      </c>
      <c r="E1967" s="75">
        <v>14.64</v>
      </c>
      <c r="F1967" s="76">
        <v>12</v>
      </c>
      <c r="G1967" s="89"/>
      <c r="H1967" s="76">
        <f t="shared" si="9"/>
        <v>0</v>
      </c>
      <c r="I1967" s="97"/>
      <c r="J1967" s="97"/>
      <c r="K1967" s="97"/>
      <c r="L1967" s="97"/>
      <c r="M1967" s="97"/>
      <c r="N1967" s="97"/>
      <c r="O1967" s="97"/>
      <c r="P1967" s="97"/>
      <c r="Q1967" s="97"/>
      <c r="R1967" s="97"/>
      <c r="S1967" s="97"/>
      <c r="T1967" s="97"/>
      <c r="U1967" s="97"/>
      <c r="V1967" s="97"/>
      <c r="W1967" s="97"/>
      <c r="X1967" s="97"/>
      <c r="Y1967" s="97"/>
      <c r="Z1967" s="97"/>
      <c r="AA1967" s="97"/>
      <c r="AB1967" s="97"/>
      <c r="AC1967" s="97"/>
      <c r="AD1967" s="97"/>
      <c r="AE1967" s="97"/>
      <c r="AF1967" s="97"/>
      <c r="AG1967" s="97"/>
      <c r="AH1967" s="97"/>
      <c r="AI1967" s="97"/>
      <c r="AJ1967" s="97"/>
      <c r="AK1967" s="97"/>
      <c r="AL1967" s="97"/>
      <c r="AM1967" s="97"/>
      <c r="AN1967" s="97"/>
      <c r="AO1967" s="97"/>
      <c r="AP1967" s="97"/>
      <c r="AQ1967" s="97"/>
      <c r="AR1967" s="97"/>
      <c r="AS1967" s="97"/>
      <c r="AT1967" s="97"/>
      <c r="AU1967" s="97"/>
      <c r="AV1967" s="97"/>
      <c r="AW1967" s="97"/>
      <c r="AX1967" s="97"/>
      <c r="AY1967" s="97"/>
      <c r="AZ1967" s="97"/>
      <c r="BA1967" s="97"/>
      <c r="BB1967" s="97"/>
      <c r="BC1967" s="97"/>
      <c r="BD1967" s="97"/>
      <c r="BE1967" s="97"/>
      <c r="BF1967" s="97"/>
      <c r="BG1967" s="97"/>
      <c r="BH1967" s="97"/>
      <c r="BI1967" s="97"/>
      <c r="BJ1967" s="97"/>
      <c r="BK1967" s="97"/>
      <c r="BL1967" s="97"/>
      <c r="BM1967" s="97"/>
      <c r="BN1967" s="97"/>
      <c r="BO1967" s="97"/>
      <c r="BP1967" s="97"/>
      <c r="BQ1967" s="97"/>
      <c r="BR1967" s="97"/>
      <c r="BS1967" s="97"/>
      <c r="BT1967" s="97"/>
      <c r="BU1967" s="97"/>
      <c r="BV1967" s="97"/>
      <c r="BW1967" s="97"/>
      <c r="BX1967" s="97"/>
      <c r="BY1967" s="97"/>
      <c r="BZ1967" s="97"/>
      <c r="CA1967" s="97"/>
      <c r="CB1967" s="97"/>
      <c r="CC1967" s="97"/>
      <c r="CD1967" s="97"/>
      <c r="CE1967" s="97"/>
      <c r="CF1967" s="97"/>
      <c r="CG1967" s="97"/>
      <c r="CH1967" s="97"/>
      <c r="CI1967" s="97"/>
      <c r="CJ1967" s="97"/>
      <c r="CK1967" s="97"/>
      <c r="CL1967" s="97"/>
      <c r="CM1967" s="97"/>
      <c r="CN1967" s="97"/>
      <c r="CO1967" s="97"/>
      <c r="CP1967" s="97"/>
      <c r="CQ1967" s="97"/>
      <c r="CR1967" s="97"/>
      <c r="CS1967" s="97"/>
      <c r="CT1967" s="97"/>
      <c r="CU1967" s="97"/>
      <c r="CV1967" s="97"/>
      <c r="CW1967" s="97"/>
      <c r="CX1967" s="97"/>
      <c r="CY1967" s="97"/>
      <c r="CZ1967" s="97"/>
      <c r="DA1967" s="97"/>
      <c r="DB1967" s="97"/>
      <c r="DC1967" s="97"/>
      <c r="DD1967" s="97"/>
      <c r="DE1967" s="97"/>
      <c r="DF1967" s="97"/>
      <c r="DG1967" s="97"/>
      <c r="DH1967" s="97"/>
      <c r="DI1967" s="97"/>
      <c r="DJ1967" s="97"/>
      <c r="DK1967" s="97"/>
      <c r="DL1967" s="97"/>
      <c r="DM1967" s="97"/>
      <c r="DN1967" s="97"/>
      <c r="DO1967" s="97"/>
      <c r="DP1967" s="97"/>
      <c r="DQ1967" s="97"/>
      <c r="DR1967" s="97"/>
      <c r="DS1967" s="97"/>
      <c r="DT1967" s="97"/>
      <c r="DU1967" s="97"/>
      <c r="DV1967" s="97"/>
      <c r="DW1967" s="97"/>
      <c r="DX1967" s="97"/>
      <c r="DY1967" s="97"/>
      <c r="DZ1967" s="97"/>
      <c r="EA1967" s="97"/>
      <c r="EB1967" s="97"/>
      <c r="EC1967" s="97"/>
      <c r="ED1967" s="97"/>
      <c r="EE1967" s="97"/>
      <c r="EF1967" s="97"/>
      <c r="EG1967" s="97"/>
      <c r="EH1967" s="97"/>
      <c r="EI1967" s="97"/>
      <c r="EJ1967" s="97"/>
      <c r="EK1967" s="97"/>
      <c r="EL1967" s="97"/>
      <c r="EM1967" s="97"/>
      <c r="EN1967" s="97"/>
      <c r="EO1967" s="97"/>
      <c r="EP1967" s="97"/>
      <c r="EQ1967" s="97"/>
      <c r="ER1967" s="97"/>
      <c r="ES1967" s="97"/>
      <c r="ET1967" s="97"/>
      <c r="EU1967" s="97"/>
      <c r="EV1967" s="97"/>
      <c r="EW1967" s="97"/>
      <c r="EX1967" s="97"/>
      <c r="EY1967" s="97"/>
      <c r="EZ1967" s="97"/>
      <c r="FA1967" s="97"/>
      <c r="FB1967" s="97"/>
      <c r="FC1967" s="97"/>
      <c r="FD1967" s="97"/>
      <c r="FE1967" s="97"/>
      <c r="FF1967" s="97"/>
      <c r="FG1967" s="97"/>
      <c r="FH1967" s="97"/>
      <c r="FI1967" s="97"/>
      <c r="FJ1967" s="97"/>
      <c r="FK1967" s="97"/>
      <c r="FL1967" s="97"/>
      <c r="FM1967" s="97"/>
      <c r="FN1967" s="97"/>
      <c r="FO1967" s="97"/>
      <c r="FP1967" s="97"/>
      <c r="FQ1967" s="97"/>
      <c r="FR1967" s="97"/>
      <c r="FS1967" s="97"/>
      <c r="FT1967" s="97"/>
      <c r="FU1967" s="97"/>
      <c r="FV1967" s="97"/>
      <c r="FW1967" s="97"/>
      <c r="FX1967" s="97"/>
      <c r="FY1967" s="97"/>
      <c r="FZ1967" s="97"/>
      <c r="GA1967" s="97"/>
      <c r="GB1967" s="97"/>
      <c r="GC1967" s="97"/>
      <c r="GD1967" s="97"/>
      <c r="GE1967" s="97"/>
      <c r="GF1967" s="97"/>
      <c r="GG1967" s="97"/>
      <c r="GH1967" s="97"/>
      <c r="GI1967" s="97"/>
      <c r="GJ1967" s="97"/>
      <c r="GK1967" s="97"/>
      <c r="GL1967" s="97"/>
      <c r="GM1967" s="97"/>
      <c r="GN1967" s="97"/>
      <c r="GO1967" s="97"/>
      <c r="GP1967" s="97"/>
      <c r="GQ1967" s="97"/>
      <c r="GR1967" s="97"/>
      <c r="GS1967" s="97"/>
      <c r="GT1967" s="97"/>
      <c r="GU1967" s="97"/>
      <c r="GV1967" s="97"/>
      <c r="GW1967" s="97"/>
      <c r="GX1967" s="97"/>
      <c r="GY1967" s="97"/>
      <c r="GZ1967" s="97"/>
      <c r="HA1967" s="97"/>
      <c r="HB1967" s="97"/>
      <c r="HC1967" s="97"/>
      <c r="HD1967" s="97"/>
      <c r="HE1967" s="97"/>
      <c r="HF1967" s="97"/>
      <c r="HG1967" s="97"/>
      <c r="HH1967" s="97"/>
      <c r="HI1967" s="97"/>
      <c r="HJ1967" s="97"/>
      <c r="HK1967" s="97"/>
      <c r="HL1967" s="97"/>
      <c r="HM1967" s="97"/>
      <c r="HN1967" s="97"/>
      <c r="HO1967" s="97"/>
      <c r="HP1967" s="97"/>
      <c r="HQ1967" s="97"/>
      <c r="HR1967" s="97"/>
      <c r="HS1967" s="97"/>
      <c r="HT1967" s="97"/>
      <c r="HU1967" s="97"/>
      <c r="HV1967" s="97"/>
      <c r="HW1967" s="97"/>
      <c r="HX1967" s="97"/>
      <c r="HY1967" s="97"/>
      <c r="HZ1967" s="97"/>
      <c r="IA1967" s="97"/>
      <c r="IB1967" s="97"/>
      <c r="IC1967" s="97"/>
      <c r="ID1967" s="97"/>
      <c r="IE1967" s="97"/>
      <c r="IF1967" s="97"/>
      <c r="IG1967" s="97"/>
    </row>
    <row r="1968" spans="1:241" s="91" customFormat="1" ht="45" customHeight="1">
      <c r="A1968" s="31" t="s">
        <v>1102</v>
      </c>
      <c r="B1968" s="27" t="s">
        <v>1103</v>
      </c>
      <c r="C1968" s="87" t="s">
        <v>1009</v>
      </c>
      <c r="D1968" s="95">
        <v>10</v>
      </c>
      <c r="E1968" s="75">
        <v>36.36</v>
      </c>
      <c r="F1968" s="76">
        <v>29.8</v>
      </c>
      <c r="G1968" s="89"/>
      <c r="H1968" s="76">
        <f t="shared" si="9"/>
        <v>0</v>
      </c>
      <c r="I1968" s="97"/>
      <c r="J1968" s="97"/>
      <c r="K1968" s="97"/>
      <c r="L1968" s="97"/>
      <c r="M1968" s="97"/>
      <c r="N1968" s="97"/>
      <c r="O1968" s="97"/>
      <c r="P1968" s="97"/>
      <c r="Q1968" s="97"/>
      <c r="R1968" s="97"/>
      <c r="S1968" s="97"/>
      <c r="T1968" s="97"/>
      <c r="U1968" s="97"/>
      <c r="V1968" s="97"/>
      <c r="W1968" s="97"/>
      <c r="X1968" s="97"/>
      <c r="Y1968" s="97"/>
      <c r="Z1968" s="97"/>
      <c r="AA1968" s="97"/>
      <c r="AB1968" s="97"/>
      <c r="AC1968" s="97"/>
      <c r="AD1968" s="97"/>
      <c r="AE1968" s="97"/>
      <c r="AF1968" s="97"/>
      <c r="AG1968" s="97"/>
      <c r="AH1968" s="97"/>
      <c r="AI1968" s="97"/>
      <c r="AJ1968" s="97"/>
      <c r="AK1968" s="97"/>
      <c r="AL1968" s="97"/>
      <c r="AM1968" s="97"/>
      <c r="AN1968" s="97"/>
      <c r="AO1968" s="97"/>
      <c r="AP1968" s="97"/>
      <c r="AQ1968" s="97"/>
      <c r="AR1968" s="97"/>
      <c r="AS1968" s="97"/>
      <c r="AT1968" s="97"/>
      <c r="AU1968" s="97"/>
      <c r="AV1968" s="97"/>
      <c r="AW1968" s="97"/>
      <c r="AX1968" s="97"/>
      <c r="AY1968" s="97"/>
      <c r="AZ1968" s="97"/>
      <c r="BA1968" s="97"/>
      <c r="BB1968" s="97"/>
      <c r="BC1968" s="97"/>
      <c r="BD1968" s="97"/>
      <c r="BE1968" s="97"/>
      <c r="BF1968" s="97"/>
      <c r="BG1968" s="97"/>
      <c r="BH1968" s="97"/>
      <c r="BI1968" s="97"/>
      <c r="BJ1968" s="97"/>
      <c r="BK1968" s="97"/>
      <c r="BL1968" s="97"/>
      <c r="BM1968" s="97"/>
      <c r="BN1968" s="97"/>
      <c r="BO1968" s="97"/>
      <c r="BP1968" s="97"/>
      <c r="BQ1968" s="97"/>
      <c r="BR1968" s="97"/>
      <c r="BS1968" s="97"/>
      <c r="BT1968" s="97"/>
      <c r="BU1968" s="97"/>
      <c r="BV1968" s="97"/>
      <c r="BW1968" s="97"/>
      <c r="BX1968" s="97"/>
      <c r="BY1968" s="97"/>
      <c r="BZ1968" s="97"/>
      <c r="CA1968" s="97"/>
      <c r="CB1968" s="97"/>
      <c r="CC1968" s="97"/>
      <c r="CD1968" s="97"/>
      <c r="CE1968" s="97"/>
      <c r="CF1968" s="97"/>
      <c r="CG1968" s="97"/>
      <c r="CH1968" s="97"/>
      <c r="CI1968" s="97"/>
      <c r="CJ1968" s="97"/>
      <c r="CK1968" s="97"/>
      <c r="CL1968" s="97"/>
      <c r="CM1968" s="97"/>
      <c r="CN1968" s="97"/>
      <c r="CO1968" s="97"/>
      <c r="CP1968" s="97"/>
      <c r="CQ1968" s="97"/>
      <c r="CR1968" s="97"/>
      <c r="CS1968" s="97"/>
      <c r="CT1968" s="97"/>
      <c r="CU1968" s="97"/>
      <c r="CV1968" s="97"/>
      <c r="CW1968" s="97"/>
      <c r="CX1968" s="97"/>
      <c r="CY1968" s="97"/>
      <c r="CZ1968" s="97"/>
      <c r="DA1968" s="97"/>
      <c r="DB1968" s="97"/>
      <c r="DC1968" s="97"/>
      <c r="DD1968" s="97"/>
      <c r="DE1968" s="97"/>
      <c r="DF1968" s="97"/>
      <c r="DG1968" s="97"/>
      <c r="DH1968" s="97"/>
      <c r="DI1968" s="97"/>
      <c r="DJ1968" s="97"/>
      <c r="DK1968" s="97"/>
      <c r="DL1968" s="97"/>
      <c r="DM1968" s="97"/>
      <c r="DN1968" s="97"/>
      <c r="DO1968" s="97"/>
      <c r="DP1968" s="97"/>
      <c r="DQ1968" s="97"/>
      <c r="DR1968" s="97"/>
      <c r="DS1968" s="97"/>
      <c r="DT1968" s="97"/>
      <c r="DU1968" s="97"/>
      <c r="DV1968" s="97"/>
      <c r="DW1968" s="97"/>
      <c r="DX1968" s="97"/>
      <c r="DY1968" s="97"/>
      <c r="DZ1968" s="97"/>
      <c r="EA1968" s="97"/>
      <c r="EB1968" s="97"/>
      <c r="EC1968" s="97"/>
      <c r="ED1968" s="97"/>
      <c r="EE1968" s="97"/>
      <c r="EF1968" s="97"/>
      <c r="EG1968" s="97"/>
      <c r="EH1968" s="97"/>
      <c r="EI1968" s="97"/>
      <c r="EJ1968" s="97"/>
      <c r="EK1968" s="97"/>
      <c r="EL1968" s="97"/>
      <c r="EM1968" s="97"/>
      <c r="EN1968" s="97"/>
      <c r="EO1968" s="97"/>
      <c r="EP1968" s="97"/>
      <c r="EQ1968" s="97"/>
      <c r="ER1968" s="97"/>
      <c r="ES1968" s="97"/>
      <c r="ET1968" s="97"/>
      <c r="EU1968" s="97"/>
      <c r="EV1968" s="97"/>
      <c r="EW1968" s="97"/>
      <c r="EX1968" s="97"/>
      <c r="EY1968" s="97"/>
      <c r="EZ1968" s="97"/>
      <c r="FA1968" s="97"/>
      <c r="FB1968" s="97"/>
      <c r="FC1968" s="97"/>
      <c r="FD1968" s="97"/>
      <c r="FE1968" s="97"/>
      <c r="FF1968" s="97"/>
      <c r="FG1968" s="97"/>
      <c r="FH1968" s="97"/>
      <c r="FI1968" s="97"/>
      <c r="FJ1968" s="97"/>
      <c r="FK1968" s="97"/>
      <c r="FL1968" s="97"/>
      <c r="FM1968" s="97"/>
      <c r="FN1968" s="97"/>
      <c r="FO1968" s="97"/>
      <c r="FP1968" s="97"/>
      <c r="FQ1968" s="97"/>
      <c r="FR1968" s="97"/>
      <c r="FS1968" s="97"/>
      <c r="FT1968" s="97"/>
      <c r="FU1968" s="97"/>
      <c r="FV1968" s="97"/>
      <c r="FW1968" s="97"/>
      <c r="FX1968" s="97"/>
      <c r="FY1968" s="97"/>
      <c r="FZ1968" s="97"/>
      <c r="GA1968" s="97"/>
      <c r="GB1968" s="97"/>
      <c r="GC1968" s="97"/>
      <c r="GD1968" s="97"/>
      <c r="GE1968" s="97"/>
      <c r="GF1968" s="97"/>
      <c r="GG1968" s="97"/>
      <c r="GH1968" s="97"/>
      <c r="GI1968" s="97"/>
      <c r="GJ1968" s="97"/>
      <c r="GK1968" s="97"/>
      <c r="GL1968" s="97"/>
      <c r="GM1968" s="97"/>
      <c r="GN1968" s="97"/>
      <c r="GO1968" s="97"/>
      <c r="GP1968" s="97"/>
      <c r="GQ1968" s="97"/>
      <c r="GR1968" s="97"/>
      <c r="GS1968" s="97"/>
      <c r="GT1968" s="97"/>
      <c r="GU1968" s="97"/>
      <c r="GV1968" s="97"/>
      <c r="GW1968" s="97"/>
      <c r="GX1968" s="97"/>
      <c r="GY1968" s="97"/>
      <c r="GZ1968" s="97"/>
      <c r="HA1968" s="97"/>
      <c r="HB1968" s="97"/>
      <c r="HC1968" s="97"/>
      <c r="HD1968" s="97"/>
      <c r="HE1968" s="97"/>
      <c r="HF1968" s="97"/>
      <c r="HG1968" s="97"/>
      <c r="HH1968" s="97"/>
      <c r="HI1968" s="97"/>
      <c r="HJ1968" s="97"/>
      <c r="HK1968" s="97"/>
      <c r="HL1968" s="97"/>
      <c r="HM1968" s="97"/>
      <c r="HN1968" s="97"/>
      <c r="HO1968" s="97"/>
      <c r="HP1968" s="97"/>
      <c r="HQ1968" s="97"/>
      <c r="HR1968" s="97"/>
      <c r="HS1968" s="97"/>
      <c r="HT1968" s="97"/>
      <c r="HU1968" s="97"/>
      <c r="HV1968" s="97"/>
      <c r="HW1968" s="97"/>
      <c r="HX1968" s="97"/>
      <c r="HY1968" s="97"/>
      <c r="HZ1968" s="97"/>
      <c r="IA1968" s="97"/>
      <c r="IB1968" s="97"/>
      <c r="IC1968" s="97"/>
      <c r="ID1968" s="97"/>
      <c r="IE1968" s="97"/>
      <c r="IF1968" s="97"/>
      <c r="IG1968" s="97"/>
    </row>
    <row r="1969" spans="1:241" s="91" customFormat="1" ht="45" customHeight="1">
      <c r="A1969" s="31" t="s">
        <v>1104</v>
      </c>
      <c r="B1969" s="27" t="s">
        <v>1105</v>
      </c>
      <c r="C1969" s="87" t="s">
        <v>1106</v>
      </c>
      <c r="D1969" s="95">
        <v>10</v>
      </c>
      <c r="E1969" s="75">
        <v>27.45</v>
      </c>
      <c r="F1969" s="76">
        <v>22.5</v>
      </c>
      <c r="G1969" s="89"/>
      <c r="H1969" s="76">
        <f t="shared" si="9"/>
        <v>0</v>
      </c>
      <c r="I1969" s="97"/>
      <c r="J1969" s="97"/>
      <c r="K1969" s="97"/>
      <c r="L1969" s="97"/>
      <c r="M1969" s="97"/>
      <c r="N1969" s="97"/>
      <c r="O1969" s="97"/>
      <c r="P1969" s="97"/>
      <c r="Q1969" s="97"/>
      <c r="R1969" s="97"/>
      <c r="S1969" s="97"/>
      <c r="T1969" s="97"/>
      <c r="U1969" s="97"/>
      <c r="V1969" s="97"/>
      <c r="W1969" s="97"/>
      <c r="X1969" s="97"/>
      <c r="Y1969" s="97"/>
      <c r="Z1969" s="97"/>
      <c r="AA1969" s="97"/>
      <c r="AB1969" s="97"/>
      <c r="AC1969" s="97"/>
      <c r="AD1969" s="97"/>
      <c r="AE1969" s="97"/>
      <c r="AF1969" s="97"/>
      <c r="AG1969" s="97"/>
      <c r="AH1969" s="97"/>
      <c r="AI1969" s="97"/>
      <c r="AJ1969" s="97"/>
      <c r="AK1969" s="97"/>
      <c r="AL1969" s="97"/>
      <c r="AM1969" s="97"/>
      <c r="AN1969" s="97"/>
      <c r="AO1969" s="97"/>
      <c r="AP1969" s="97"/>
      <c r="AQ1969" s="97"/>
      <c r="AR1969" s="97"/>
      <c r="AS1969" s="97"/>
      <c r="AT1969" s="97"/>
      <c r="AU1969" s="97"/>
      <c r="AV1969" s="97"/>
      <c r="AW1969" s="97"/>
      <c r="AX1969" s="97"/>
      <c r="AY1969" s="97"/>
      <c r="AZ1969" s="97"/>
      <c r="BA1969" s="97"/>
      <c r="BB1969" s="97"/>
      <c r="BC1969" s="97"/>
      <c r="BD1969" s="97"/>
      <c r="BE1969" s="97"/>
      <c r="BF1969" s="97"/>
      <c r="BG1969" s="97"/>
      <c r="BH1969" s="97"/>
      <c r="BI1969" s="97"/>
      <c r="BJ1969" s="97"/>
      <c r="BK1969" s="97"/>
      <c r="BL1969" s="97"/>
      <c r="BM1969" s="97"/>
      <c r="BN1969" s="97"/>
      <c r="BO1969" s="97"/>
      <c r="BP1969" s="97"/>
      <c r="BQ1969" s="97"/>
      <c r="BR1969" s="97"/>
      <c r="BS1969" s="97"/>
      <c r="BT1969" s="97"/>
      <c r="BU1969" s="97"/>
      <c r="BV1969" s="97"/>
      <c r="BW1969" s="97"/>
      <c r="BX1969" s="97"/>
      <c r="BY1969" s="97"/>
      <c r="BZ1969" s="97"/>
      <c r="CA1969" s="97"/>
      <c r="CB1969" s="97"/>
      <c r="CC1969" s="97"/>
      <c r="CD1969" s="97"/>
      <c r="CE1969" s="97"/>
      <c r="CF1969" s="97"/>
      <c r="CG1969" s="97"/>
      <c r="CH1969" s="97"/>
      <c r="CI1969" s="97"/>
      <c r="CJ1969" s="97"/>
      <c r="CK1969" s="97"/>
      <c r="CL1969" s="97"/>
      <c r="CM1969" s="97"/>
      <c r="CN1969" s="97"/>
      <c r="CO1969" s="97"/>
      <c r="CP1969" s="97"/>
      <c r="CQ1969" s="97"/>
      <c r="CR1969" s="97"/>
      <c r="CS1969" s="97"/>
      <c r="CT1969" s="97"/>
      <c r="CU1969" s="97"/>
      <c r="CV1969" s="97"/>
      <c r="CW1969" s="97"/>
      <c r="CX1969" s="97"/>
      <c r="CY1969" s="97"/>
      <c r="CZ1969" s="97"/>
      <c r="DA1969" s="97"/>
      <c r="DB1969" s="97"/>
      <c r="DC1969" s="97"/>
      <c r="DD1969" s="97"/>
      <c r="DE1969" s="97"/>
      <c r="DF1969" s="97"/>
      <c r="DG1969" s="97"/>
      <c r="DH1969" s="97"/>
      <c r="DI1969" s="97"/>
      <c r="DJ1969" s="97"/>
      <c r="DK1969" s="97"/>
      <c r="DL1969" s="97"/>
      <c r="DM1969" s="97"/>
      <c r="DN1969" s="97"/>
      <c r="DO1969" s="97"/>
      <c r="DP1969" s="97"/>
      <c r="DQ1969" s="97"/>
      <c r="DR1969" s="97"/>
      <c r="DS1969" s="97"/>
      <c r="DT1969" s="97"/>
      <c r="DU1969" s="97"/>
      <c r="DV1969" s="97"/>
      <c r="DW1969" s="97"/>
      <c r="DX1969" s="97"/>
      <c r="DY1969" s="97"/>
      <c r="DZ1969" s="97"/>
      <c r="EA1969" s="97"/>
      <c r="EB1969" s="97"/>
      <c r="EC1969" s="97"/>
      <c r="ED1969" s="97"/>
      <c r="EE1969" s="97"/>
      <c r="EF1969" s="97"/>
      <c r="EG1969" s="97"/>
      <c r="EH1969" s="97"/>
      <c r="EI1969" s="97"/>
      <c r="EJ1969" s="97"/>
      <c r="EK1969" s="97"/>
      <c r="EL1969" s="97"/>
      <c r="EM1969" s="97"/>
      <c r="EN1969" s="97"/>
      <c r="EO1969" s="97"/>
      <c r="EP1969" s="97"/>
      <c r="EQ1969" s="97"/>
      <c r="ER1969" s="97"/>
      <c r="ES1969" s="97"/>
      <c r="ET1969" s="97"/>
      <c r="EU1969" s="97"/>
      <c r="EV1969" s="97"/>
      <c r="EW1969" s="97"/>
      <c r="EX1969" s="97"/>
      <c r="EY1969" s="97"/>
      <c r="EZ1969" s="97"/>
      <c r="FA1969" s="97"/>
      <c r="FB1969" s="97"/>
      <c r="FC1969" s="97"/>
      <c r="FD1969" s="97"/>
      <c r="FE1969" s="97"/>
      <c r="FF1969" s="97"/>
      <c r="FG1969" s="97"/>
      <c r="FH1969" s="97"/>
      <c r="FI1969" s="97"/>
      <c r="FJ1969" s="97"/>
      <c r="FK1969" s="97"/>
      <c r="FL1969" s="97"/>
      <c r="FM1969" s="97"/>
      <c r="FN1969" s="97"/>
      <c r="FO1969" s="97"/>
      <c r="FP1969" s="97"/>
      <c r="FQ1969" s="97"/>
      <c r="FR1969" s="97"/>
      <c r="FS1969" s="97"/>
      <c r="FT1969" s="97"/>
      <c r="FU1969" s="97"/>
      <c r="FV1969" s="97"/>
      <c r="FW1969" s="97"/>
      <c r="FX1969" s="97"/>
      <c r="FY1969" s="97"/>
      <c r="FZ1969" s="97"/>
      <c r="GA1969" s="97"/>
      <c r="GB1969" s="97"/>
      <c r="GC1969" s="97"/>
      <c r="GD1969" s="97"/>
      <c r="GE1969" s="97"/>
      <c r="GF1969" s="97"/>
      <c r="GG1969" s="97"/>
      <c r="GH1969" s="97"/>
      <c r="GI1969" s="97"/>
      <c r="GJ1969" s="97"/>
      <c r="GK1969" s="97"/>
      <c r="GL1969" s="97"/>
      <c r="GM1969" s="97"/>
      <c r="GN1969" s="97"/>
      <c r="GO1969" s="97"/>
      <c r="GP1969" s="97"/>
      <c r="GQ1969" s="97"/>
      <c r="GR1969" s="97"/>
      <c r="GS1969" s="97"/>
      <c r="GT1969" s="97"/>
      <c r="GU1969" s="97"/>
      <c r="GV1969" s="97"/>
      <c r="GW1969" s="97"/>
      <c r="GX1969" s="97"/>
      <c r="GY1969" s="97"/>
      <c r="GZ1969" s="97"/>
      <c r="HA1969" s="97"/>
      <c r="HB1969" s="97"/>
      <c r="HC1969" s="97"/>
      <c r="HD1969" s="97"/>
      <c r="HE1969" s="97"/>
      <c r="HF1969" s="97"/>
      <c r="HG1969" s="97"/>
      <c r="HH1969" s="97"/>
      <c r="HI1969" s="97"/>
      <c r="HJ1969" s="97"/>
      <c r="HK1969" s="97"/>
      <c r="HL1969" s="97"/>
      <c r="HM1969" s="97"/>
      <c r="HN1969" s="97"/>
      <c r="HO1969" s="97"/>
      <c r="HP1969" s="97"/>
      <c r="HQ1969" s="97"/>
      <c r="HR1969" s="97"/>
      <c r="HS1969" s="97"/>
      <c r="HT1969" s="97"/>
      <c r="HU1969" s="97"/>
      <c r="HV1969" s="97"/>
      <c r="HW1969" s="97"/>
      <c r="HX1969" s="97"/>
      <c r="HY1969" s="97"/>
      <c r="HZ1969" s="97"/>
      <c r="IA1969" s="97"/>
      <c r="IB1969" s="97"/>
      <c r="IC1969" s="97"/>
      <c r="ID1969" s="97"/>
      <c r="IE1969" s="97"/>
      <c r="IF1969" s="97"/>
      <c r="IG1969" s="97"/>
    </row>
    <row r="1970" spans="1:241" s="91" customFormat="1" ht="45" customHeight="1">
      <c r="A1970" s="31" t="s">
        <v>1107</v>
      </c>
      <c r="B1970" s="27" t="s">
        <v>1108</v>
      </c>
      <c r="C1970" s="87" t="s">
        <v>1009</v>
      </c>
      <c r="D1970" s="95">
        <v>10</v>
      </c>
      <c r="E1970" s="75">
        <v>36.36</v>
      </c>
      <c r="F1970" s="76">
        <v>29.8</v>
      </c>
      <c r="G1970" s="89"/>
      <c r="H1970" s="76">
        <f t="shared" si="9"/>
        <v>0</v>
      </c>
      <c r="I1970" s="97"/>
      <c r="J1970" s="97"/>
      <c r="K1970" s="97"/>
      <c r="L1970" s="97"/>
      <c r="M1970" s="97"/>
      <c r="N1970" s="97"/>
      <c r="O1970" s="97"/>
      <c r="P1970" s="97"/>
      <c r="Q1970" s="97"/>
      <c r="R1970" s="97"/>
      <c r="S1970" s="97"/>
      <c r="T1970" s="97"/>
      <c r="U1970" s="97"/>
      <c r="V1970" s="97"/>
      <c r="W1970" s="97"/>
      <c r="X1970" s="97"/>
      <c r="Y1970" s="97"/>
      <c r="Z1970" s="97"/>
      <c r="AA1970" s="97"/>
      <c r="AB1970" s="97"/>
      <c r="AC1970" s="97"/>
      <c r="AD1970" s="97"/>
      <c r="AE1970" s="97"/>
      <c r="AF1970" s="97"/>
      <c r="AG1970" s="97"/>
      <c r="AH1970" s="97"/>
      <c r="AI1970" s="97"/>
      <c r="AJ1970" s="97"/>
      <c r="AK1970" s="97"/>
      <c r="AL1970" s="97"/>
      <c r="AM1970" s="97"/>
      <c r="AN1970" s="97"/>
      <c r="AO1970" s="97"/>
      <c r="AP1970" s="97"/>
      <c r="AQ1970" s="97"/>
      <c r="AR1970" s="97"/>
      <c r="AS1970" s="97"/>
      <c r="AT1970" s="97"/>
      <c r="AU1970" s="97"/>
      <c r="AV1970" s="97"/>
      <c r="AW1970" s="97"/>
      <c r="AX1970" s="97"/>
      <c r="AY1970" s="97"/>
      <c r="AZ1970" s="97"/>
      <c r="BA1970" s="97"/>
      <c r="BB1970" s="97"/>
      <c r="BC1970" s="97"/>
      <c r="BD1970" s="97"/>
      <c r="BE1970" s="97"/>
      <c r="BF1970" s="97"/>
      <c r="BG1970" s="97"/>
      <c r="BH1970" s="97"/>
      <c r="BI1970" s="97"/>
      <c r="BJ1970" s="97"/>
      <c r="BK1970" s="97"/>
      <c r="BL1970" s="97"/>
      <c r="BM1970" s="97"/>
      <c r="BN1970" s="97"/>
      <c r="BO1970" s="97"/>
      <c r="BP1970" s="97"/>
      <c r="BQ1970" s="97"/>
      <c r="BR1970" s="97"/>
      <c r="BS1970" s="97"/>
      <c r="BT1970" s="97"/>
      <c r="BU1970" s="97"/>
      <c r="BV1970" s="97"/>
      <c r="BW1970" s="97"/>
      <c r="BX1970" s="97"/>
      <c r="BY1970" s="97"/>
      <c r="BZ1970" s="97"/>
      <c r="CA1970" s="97"/>
      <c r="CB1970" s="97"/>
      <c r="CC1970" s="97"/>
      <c r="CD1970" s="97"/>
      <c r="CE1970" s="97"/>
      <c r="CF1970" s="97"/>
      <c r="CG1970" s="97"/>
      <c r="CH1970" s="97"/>
      <c r="CI1970" s="97"/>
      <c r="CJ1970" s="97"/>
      <c r="CK1970" s="97"/>
      <c r="CL1970" s="97"/>
      <c r="CM1970" s="97"/>
      <c r="CN1970" s="97"/>
      <c r="CO1970" s="97"/>
      <c r="CP1970" s="97"/>
      <c r="CQ1970" s="97"/>
      <c r="CR1970" s="97"/>
      <c r="CS1970" s="97"/>
      <c r="CT1970" s="97"/>
      <c r="CU1970" s="97"/>
      <c r="CV1970" s="97"/>
      <c r="CW1970" s="97"/>
      <c r="CX1970" s="97"/>
      <c r="CY1970" s="97"/>
      <c r="CZ1970" s="97"/>
      <c r="DA1970" s="97"/>
      <c r="DB1970" s="97"/>
      <c r="DC1970" s="97"/>
      <c r="DD1970" s="97"/>
      <c r="DE1970" s="97"/>
      <c r="DF1970" s="97"/>
      <c r="DG1970" s="97"/>
      <c r="DH1970" s="97"/>
      <c r="DI1970" s="97"/>
      <c r="DJ1970" s="97"/>
      <c r="DK1970" s="97"/>
      <c r="DL1970" s="97"/>
      <c r="DM1970" s="97"/>
      <c r="DN1970" s="97"/>
      <c r="DO1970" s="97"/>
      <c r="DP1970" s="97"/>
      <c r="DQ1970" s="97"/>
      <c r="DR1970" s="97"/>
      <c r="DS1970" s="97"/>
      <c r="DT1970" s="97"/>
      <c r="DU1970" s="97"/>
      <c r="DV1970" s="97"/>
      <c r="DW1970" s="97"/>
      <c r="DX1970" s="97"/>
      <c r="DY1970" s="97"/>
      <c r="DZ1970" s="97"/>
      <c r="EA1970" s="97"/>
      <c r="EB1970" s="97"/>
      <c r="EC1970" s="97"/>
      <c r="ED1970" s="97"/>
      <c r="EE1970" s="97"/>
      <c r="EF1970" s="97"/>
      <c r="EG1970" s="97"/>
      <c r="EH1970" s="97"/>
      <c r="EI1970" s="97"/>
      <c r="EJ1970" s="97"/>
      <c r="EK1970" s="97"/>
      <c r="EL1970" s="97"/>
      <c r="EM1970" s="97"/>
      <c r="EN1970" s="97"/>
      <c r="EO1970" s="97"/>
      <c r="EP1970" s="97"/>
      <c r="EQ1970" s="97"/>
      <c r="ER1970" s="97"/>
      <c r="ES1970" s="97"/>
      <c r="ET1970" s="97"/>
      <c r="EU1970" s="97"/>
      <c r="EV1970" s="97"/>
      <c r="EW1970" s="97"/>
      <c r="EX1970" s="97"/>
      <c r="EY1970" s="97"/>
      <c r="EZ1970" s="97"/>
      <c r="FA1970" s="97"/>
      <c r="FB1970" s="97"/>
      <c r="FC1970" s="97"/>
      <c r="FD1970" s="97"/>
      <c r="FE1970" s="97"/>
      <c r="FF1970" s="97"/>
      <c r="FG1970" s="97"/>
      <c r="FH1970" s="97"/>
      <c r="FI1970" s="97"/>
      <c r="FJ1970" s="97"/>
      <c r="FK1970" s="97"/>
      <c r="FL1970" s="97"/>
      <c r="FM1970" s="97"/>
      <c r="FN1970" s="97"/>
      <c r="FO1970" s="97"/>
      <c r="FP1970" s="97"/>
      <c r="FQ1970" s="97"/>
      <c r="FR1970" s="97"/>
      <c r="FS1970" s="97"/>
      <c r="FT1970" s="97"/>
      <c r="FU1970" s="97"/>
      <c r="FV1970" s="97"/>
      <c r="FW1970" s="97"/>
      <c r="FX1970" s="97"/>
      <c r="FY1970" s="97"/>
      <c r="FZ1970" s="97"/>
      <c r="GA1970" s="97"/>
      <c r="GB1970" s="97"/>
      <c r="GC1970" s="97"/>
      <c r="GD1970" s="97"/>
      <c r="GE1970" s="97"/>
      <c r="GF1970" s="97"/>
      <c r="GG1970" s="97"/>
      <c r="GH1970" s="97"/>
      <c r="GI1970" s="97"/>
      <c r="GJ1970" s="97"/>
      <c r="GK1970" s="97"/>
      <c r="GL1970" s="97"/>
      <c r="GM1970" s="97"/>
      <c r="GN1970" s="97"/>
      <c r="GO1970" s="97"/>
      <c r="GP1970" s="97"/>
      <c r="GQ1970" s="97"/>
      <c r="GR1970" s="97"/>
      <c r="GS1970" s="97"/>
      <c r="GT1970" s="97"/>
      <c r="GU1970" s="97"/>
      <c r="GV1970" s="97"/>
      <c r="GW1970" s="97"/>
      <c r="GX1970" s="97"/>
      <c r="GY1970" s="97"/>
      <c r="GZ1970" s="97"/>
      <c r="HA1970" s="97"/>
      <c r="HB1970" s="97"/>
      <c r="HC1970" s="97"/>
      <c r="HD1970" s="97"/>
      <c r="HE1970" s="97"/>
      <c r="HF1970" s="97"/>
      <c r="HG1970" s="97"/>
      <c r="HH1970" s="97"/>
      <c r="HI1970" s="97"/>
      <c r="HJ1970" s="97"/>
      <c r="HK1970" s="97"/>
      <c r="HL1970" s="97"/>
      <c r="HM1970" s="97"/>
      <c r="HN1970" s="97"/>
      <c r="HO1970" s="97"/>
      <c r="HP1970" s="97"/>
      <c r="HQ1970" s="97"/>
      <c r="HR1970" s="97"/>
      <c r="HS1970" s="97"/>
      <c r="HT1970" s="97"/>
      <c r="HU1970" s="97"/>
      <c r="HV1970" s="97"/>
      <c r="HW1970" s="97"/>
      <c r="HX1970" s="97"/>
      <c r="HY1970" s="97"/>
      <c r="HZ1970" s="97"/>
      <c r="IA1970" s="97"/>
      <c r="IB1970" s="97"/>
      <c r="IC1970" s="97"/>
      <c r="ID1970" s="97"/>
      <c r="IE1970" s="97"/>
      <c r="IF1970" s="97"/>
      <c r="IG1970" s="97"/>
    </row>
    <row r="1971" spans="1:241" s="91" customFormat="1" ht="45" customHeight="1">
      <c r="A1971" s="31" t="s">
        <v>1109</v>
      </c>
      <c r="B1971" s="27" t="s">
        <v>1110</v>
      </c>
      <c r="C1971" s="87" t="s">
        <v>1009</v>
      </c>
      <c r="D1971" s="95">
        <v>10</v>
      </c>
      <c r="E1971" s="75">
        <v>36.36</v>
      </c>
      <c r="F1971" s="76">
        <v>29.8</v>
      </c>
      <c r="G1971" s="89"/>
      <c r="H1971" s="76">
        <f t="shared" si="9"/>
        <v>0</v>
      </c>
      <c r="I1971" s="97"/>
      <c r="J1971" s="97"/>
      <c r="K1971" s="97"/>
      <c r="L1971" s="97"/>
      <c r="M1971" s="97"/>
      <c r="N1971" s="97"/>
      <c r="O1971" s="97"/>
      <c r="P1971" s="97"/>
      <c r="Q1971" s="97"/>
      <c r="R1971" s="97"/>
      <c r="S1971" s="97"/>
      <c r="T1971" s="97"/>
      <c r="U1971" s="97"/>
      <c r="V1971" s="97"/>
      <c r="W1971" s="97"/>
      <c r="X1971" s="97"/>
      <c r="Y1971" s="97"/>
      <c r="Z1971" s="97"/>
      <c r="AA1971" s="97"/>
      <c r="AB1971" s="97"/>
      <c r="AC1971" s="97"/>
      <c r="AD1971" s="97"/>
      <c r="AE1971" s="97"/>
      <c r="AF1971" s="97"/>
      <c r="AG1971" s="97"/>
      <c r="AH1971" s="97"/>
      <c r="AI1971" s="97"/>
      <c r="AJ1971" s="97"/>
      <c r="AK1971" s="97"/>
      <c r="AL1971" s="97"/>
      <c r="AM1971" s="97"/>
      <c r="AN1971" s="97"/>
      <c r="AO1971" s="97"/>
      <c r="AP1971" s="97"/>
      <c r="AQ1971" s="97"/>
      <c r="AR1971" s="97"/>
      <c r="AS1971" s="97"/>
      <c r="AT1971" s="97"/>
      <c r="AU1971" s="97"/>
      <c r="AV1971" s="97"/>
      <c r="AW1971" s="97"/>
      <c r="AX1971" s="97"/>
      <c r="AY1971" s="97"/>
      <c r="AZ1971" s="97"/>
      <c r="BA1971" s="97"/>
      <c r="BB1971" s="97"/>
      <c r="BC1971" s="97"/>
      <c r="BD1971" s="97"/>
      <c r="BE1971" s="97"/>
      <c r="BF1971" s="97"/>
      <c r="BG1971" s="97"/>
      <c r="BH1971" s="97"/>
      <c r="BI1971" s="97"/>
      <c r="BJ1971" s="97"/>
      <c r="BK1971" s="97"/>
      <c r="BL1971" s="97"/>
      <c r="BM1971" s="97"/>
      <c r="BN1971" s="97"/>
      <c r="BO1971" s="97"/>
      <c r="BP1971" s="97"/>
      <c r="BQ1971" s="97"/>
      <c r="BR1971" s="97"/>
      <c r="BS1971" s="97"/>
      <c r="BT1971" s="97"/>
      <c r="BU1971" s="97"/>
      <c r="BV1971" s="97"/>
      <c r="BW1971" s="97"/>
      <c r="BX1971" s="97"/>
      <c r="BY1971" s="97"/>
      <c r="BZ1971" s="97"/>
      <c r="CA1971" s="97"/>
      <c r="CB1971" s="97"/>
      <c r="CC1971" s="97"/>
      <c r="CD1971" s="97"/>
      <c r="CE1971" s="97"/>
      <c r="CF1971" s="97"/>
      <c r="CG1971" s="97"/>
      <c r="CH1971" s="97"/>
      <c r="CI1971" s="97"/>
      <c r="CJ1971" s="97"/>
      <c r="CK1971" s="97"/>
      <c r="CL1971" s="97"/>
      <c r="CM1971" s="97"/>
      <c r="CN1971" s="97"/>
      <c r="CO1971" s="97"/>
      <c r="CP1971" s="97"/>
      <c r="CQ1971" s="97"/>
      <c r="CR1971" s="97"/>
      <c r="CS1971" s="97"/>
      <c r="CT1971" s="97"/>
      <c r="CU1971" s="97"/>
      <c r="CV1971" s="97"/>
      <c r="CW1971" s="97"/>
      <c r="CX1971" s="97"/>
      <c r="CY1971" s="97"/>
      <c r="CZ1971" s="97"/>
      <c r="DA1971" s="97"/>
      <c r="DB1971" s="97"/>
      <c r="DC1971" s="97"/>
      <c r="DD1971" s="97"/>
      <c r="DE1971" s="97"/>
      <c r="DF1971" s="97"/>
      <c r="DG1971" s="97"/>
      <c r="DH1971" s="97"/>
      <c r="DI1971" s="97"/>
      <c r="DJ1971" s="97"/>
      <c r="DK1971" s="97"/>
      <c r="DL1971" s="97"/>
      <c r="DM1971" s="97"/>
      <c r="DN1971" s="97"/>
      <c r="DO1971" s="97"/>
      <c r="DP1971" s="97"/>
      <c r="DQ1971" s="97"/>
      <c r="DR1971" s="97"/>
      <c r="DS1971" s="97"/>
      <c r="DT1971" s="97"/>
      <c r="DU1971" s="97"/>
      <c r="DV1971" s="97"/>
      <c r="DW1971" s="97"/>
      <c r="DX1971" s="97"/>
      <c r="DY1971" s="97"/>
      <c r="DZ1971" s="97"/>
      <c r="EA1971" s="97"/>
      <c r="EB1971" s="97"/>
      <c r="EC1971" s="97"/>
      <c r="ED1971" s="97"/>
      <c r="EE1971" s="97"/>
      <c r="EF1971" s="97"/>
      <c r="EG1971" s="97"/>
      <c r="EH1971" s="97"/>
      <c r="EI1971" s="97"/>
      <c r="EJ1971" s="97"/>
      <c r="EK1971" s="97"/>
      <c r="EL1971" s="97"/>
      <c r="EM1971" s="97"/>
      <c r="EN1971" s="97"/>
      <c r="EO1971" s="97"/>
      <c r="EP1971" s="97"/>
      <c r="EQ1971" s="97"/>
      <c r="ER1971" s="97"/>
      <c r="ES1971" s="97"/>
      <c r="ET1971" s="97"/>
      <c r="EU1971" s="97"/>
      <c r="EV1971" s="97"/>
      <c r="EW1971" s="97"/>
      <c r="EX1971" s="97"/>
      <c r="EY1971" s="97"/>
      <c r="EZ1971" s="97"/>
      <c r="FA1971" s="97"/>
      <c r="FB1971" s="97"/>
      <c r="FC1971" s="97"/>
      <c r="FD1971" s="97"/>
      <c r="FE1971" s="97"/>
      <c r="FF1971" s="97"/>
      <c r="FG1971" s="97"/>
      <c r="FH1971" s="97"/>
      <c r="FI1971" s="97"/>
      <c r="FJ1971" s="97"/>
      <c r="FK1971" s="97"/>
      <c r="FL1971" s="97"/>
      <c r="FM1971" s="97"/>
      <c r="FN1971" s="97"/>
      <c r="FO1971" s="97"/>
      <c r="FP1971" s="97"/>
      <c r="FQ1971" s="97"/>
      <c r="FR1971" s="97"/>
      <c r="FS1971" s="97"/>
      <c r="FT1971" s="97"/>
      <c r="FU1971" s="97"/>
      <c r="FV1971" s="97"/>
      <c r="FW1971" s="97"/>
      <c r="FX1971" s="97"/>
      <c r="FY1971" s="97"/>
      <c r="FZ1971" s="97"/>
      <c r="GA1971" s="97"/>
      <c r="GB1971" s="97"/>
      <c r="GC1971" s="97"/>
      <c r="GD1971" s="97"/>
      <c r="GE1971" s="97"/>
      <c r="GF1971" s="97"/>
      <c r="GG1971" s="97"/>
      <c r="GH1971" s="97"/>
      <c r="GI1971" s="97"/>
      <c r="GJ1971" s="97"/>
      <c r="GK1971" s="97"/>
      <c r="GL1971" s="97"/>
      <c r="GM1971" s="97"/>
      <c r="GN1971" s="97"/>
      <c r="GO1971" s="97"/>
      <c r="GP1971" s="97"/>
      <c r="GQ1971" s="97"/>
      <c r="GR1971" s="97"/>
      <c r="GS1971" s="97"/>
      <c r="GT1971" s="97"/>
      <c r="GU1971" s="97"/>
      <c r="GV1971" s="97"/>
      <c r="GW1971" s="97"/>
      <c r="GX1971" s="97"/>
      <c r="GY1971" s="97"/>
      <c r="GZ1971" s="97"/>
      <c r="HA1971" s="97"/>
      <c r="HB1971" s="97"/>
      <c r="HC1971" s="97"/>
      <c r="HD1971" s="97"/>
      <c r="HE1971" s="97"/>
      <c r="HF1971" s="97"/>
      <c r="HG1971" s="97"/>
      <c r="HH1971" s="97"/>
      <c r="HI1971" s="97"/>
      <c r="HJ1971" s="97"/>
      <c r="HK1971" s="97"/>
      <c r="HL1971" s="97"/>
      <c r="HM1971" s="97"/>
      <c r="HN1971" s="97"/>
      <c r="HO1971" s="97"/>
      <c r="HP1971" s="97"/>
      <c r="HQ1971" s="97"/>
      <c r="HR1971" s="97"/>
      <c r="HS1971" s="97"/>
      <c r="HT1971" s="97"/>
      <c r="HU1971" s="97"/>
      <c r="HV1971" s="97"/>
      <c r="HW1971" s="97"/>
      <c r="HX1971" s="97"/>
      <c r="HY1971" s="97"/>
      <c r="HZ1971" s="97"/>
      <c r="IA1971" s="97"/>
      <c r="IB1971" s="97"/>
      <c r="IC1971" s="97"/>
      <c r="ID1971" s="97"/>
      <c r="IE1971" s="97"/>
      <c r="IF1971" s="97"/>
      <c r="IG1971" s="97"/>
    </row>
    <row r="1972" spans="1:241" s="91" customFormat="1" ht="45" customHeight="1">
      <c r="A1972" s="31" t="s">
        <v>1111</v>
      </c>
      <c r="B1972" s="27" t="s">
        <v>1112</v>
      </c>
      <c r="C1972" s="87" t="s">
        <v>1009</v>
      </c>
      <c r="D1972" s="95">
        <v>10</v>
      </c>
      <c r="E1972" s="75">
        <v>39.04</v>
      </c>
      <c r="F1972" s="76">
        <v>32</v>
      </c>
      <c r="G1972" s="89"/>
      <c r="H1972" s="76">
        <f t="shared" si="9"/>
        <v>0</v>
      </c>
      <c r="I1972" s="97"/>
      <c r="J1972" s="97"/>
      <c r="K1972" s="97"/>
      <c r="L1972" s="97"/>
      <c r="M1972" s="97"/>
      <c r="N1972" s="97"/>
      <c r="O1972" s="97"/>
      <c r="P1972" s="97"/>
      <c r="Q1972" s="97"/>
      <c r="R1972" s="97"/>
      <c r="S1972" s="97"/>
      <c r="T1972" s="97"/>
      <c r="U1972" s="97"/>
      <c r="V1972" s="97"/>
      <c r="W1972" s="97"/>
      <c r="X1972" s="97"/>
      <c r="Y1972" s="97"/>
      <c r="Z1972" s="97"/>
      <c r="AA1972" s="97"/>
      <c r="AB1972" s="97"/>
      <c r="AC1972" s="97"/>
      <c r="AD1972" s="97"/>
      <c r="AE1972" s="97"/>
      <c r="AF1972" s="97"/>
      <c r="AG1972" s="97"/>
      <c r="AH1972" s="97"/>
      <c r="AI1972" s="97"/>
      <c r="AJ1972" s="97"/>
      <c r="AK1972" s="97"/>
      <c r="AL1972" s="97"/>
      <c r="AM1972" s="97"/>
      <c r="AN1972" s="97"/>
      <c r="AO1972" s="97"/>
      <c r="AP1972" s="97"/>
      <c r="AQ1972" s="97"/>
      <c r="AR1972" s="97"/>
      <c r="AS1972" s="97"/>
      <c r="AT1972" s="97"/>
      <c r="AU1972" s="97"/>
      <c r="AV1972" s="97"/>
      <c r="AW1972" s="97"/>
      <c r="AX1972" s="97"/>
      <c r="AY1972" s="97"/>
      <c r="AZ1972" s="97"/>
      <c r="BA1972" s="97"/>
      <c r="BB1972" s="97"/>
      <c r="BC1972" s="97"/>
      <c r="BD1972" s="97"/>
      <c r="BE1972" s="97"/>
      <c r="BF1972" s="97"/>
      <c r="BG1972" s="97"/>
      <c r="BH1972" s="97"/>
      <c r="BI1972" s="97"/>
      <c r="BJ1972" s="97"/>
      <c r="BK1972" s="97"/>
      <c r="BL1972" s="97"/>
      <c r="BM1972" s="97"/>
      <c r="BN1972" s="97"/>
      <c r="BO1972" s="97"/>
      <c r="BP1972" s="97"/>
      <c r="BQ1972" s="97"/>
      <c r="BR1972" s="97"/>
      <c r="BS1972" s="97"/>
      <c r="BT1972" s="97"/>
      <c r="BU1972" s="97"/>
      <c r="BV1972" s="97"/>
      <c r="BW1972" s="97"/>
      <c r="BX1972" s="97"/>
      <c r="BY1972" s="97"/>
      <c r="BZ1972" s="97"/>
      <c r="CA1972" s="97"/>
      <c r="CB1972" s="97"/>
      <c r="CC1972" s="97"/>
      <c r="CD1972" s="97"/>
      <c r="CE1972" s="97"/>
      <c r="CF1972" s="97"/>
      <c r="CG1972" s="97"/>
      <c r="CH1972" s="97"/>
      <c r="CI1972" s="97"/>
      <c r="CJ1972" s="97"/>
      <c r="CK1972" s="97"/>
      <c r="CL1972" s="97"/>
      <c r="CM1972" s="97"/>
      <c r="CN1972" s="97"/>
      <c r="CO1972" s="97"/>
      <c r="CP1972" s="97"/>
      <c r="CQ1972" s="97"/>
      <c r="CR1972" s="97"/>
      <c r="CS1972" s="97"/>
      <c r="CT1972" s="97"/>
      <c r="CU1972" s="97"/>
      <c r="CV1972" s="97"/>
      <c r="CW1972" s="97"/>
      <c r="CX1972" s="97"/>
      <c r="CY1972" s="97"/>
      <c r="CZ1972" s="97"/>
      <c r="DA1972" s="97"/>
      <c r="DB1972" s="97"/>
      <c r="DC1972" s="97"/>
      <c r="DD1972" s="97"/>
      <c r="DE1972" s="97"/>
      <c r="DF1972" s="97"/>
      <c r="DG1972" s="97"/>
      <c r="DH1972" s="97"/>
      <c r="DI1972" s="97"/>
      <c r="DJ1972" s="97"/>
      <c r="DK1972" s="97"/>
      <c r="DL1972" s="97"/>
      <c r="DM1972" s="97"/>
      <c r="DN1972" s="97"/>
      <c r="DO1972" s="97"/>
      <c r="DP1972" s="97"/>
      <c r="DQ1972" s="97"/>
      <c r="DR1972" s="97"/>
      <c r="DS1972" s="97"/>
      <c r="DT1972" s="97"/>
      <c r="DU1972" s="97"/>
      <c r="DV1972" s="97"/>
      <c r="DW1972" s="97"/>
      <c r="DX1972" s="97"/>
      <c r="DY1972" s="97"/>
      <c r="DZ1972" s="97"/>
      <c r="EA1972" s="97"/>
      <c r="EB1972" s="97"/>
      <c r="EC1972" s="97"/>
      <c r="ED1972" s="97"/>
      <c r="EE1972" s="97"/>
      <c r="EF1972" s="97"/>
      <c r="EG1972" s="97"/>
      <c r="EH1972" s="97"/>
      <c r="EI1972" s="97"/>
      <c r="EJ1972" s="97"/>
      <c r="EK1972" s="97"/>
      <c r="EL1972" s="97"/>
      <c r="EM1972" s="97"/>
      <c r="EN1972" s="97"/>
      <c r="EO1972" s="97"/>
      <c r="EP1972" s="97"/>
      <c r="EQ1972" s="97"/>
      <c r="ER1972" s="97"/>
      <c r="ES1972" s="97"/>
      <c r="ET1972" s="97"/>
      <c r="EU1972" s="97"/>
      <c r="EV1972" s="97"/>
      <c r="EW1972" s="97"/>
      <c r="EX1972" s="97"/>
      <c r="EY1972" s="97"/>
      <c r="EZ1972" s="97"/>
      <c r="FA1972" s="97"/>
      <c r="FB1972" s="97"/>
      <c r="FC1972" s="97"/>
      <c r="FD1972" s="97"/>
      <c r="FE1972" s="97"/>
      <c r="FF1972" s="97"/>
      <c r="FG1972" s="97"/>
      <c r="FH1972" s="97"/>
      <c r="FI1972" s="97"/>
      <c r="FJ1972" s="97"/>
      <c r="FK1972" s="97"/>
      <c r="FL1972" s="97"/>
      <c r="FM1972" s="97"/>
      <c r="FN1972" s="97"/>
      <c r="FO1972" s="97"/>
      <c r="FP1972" s="97"/>
      <c r="FQ1972" s="97"/>
      <c r="FR1972" s="97"/>
      <c r="FS1972" s="97"/>
      <c r="FT1972" s="97"/>
      <c r="FU1972" s="97"/>
      <c r="FV1972" s="97"/>
      <c r="FW1972" s="97"/>
      <c r="FX1972" s="97"/>
      <c r="FY1972" s="97"/>
      <c r="FZ1972" s="97"/>
      <c r="GA1972" s="97"/>
      <c r="GB1972" s="97"/>
      <c r="GC1972" s="97"/>
      <c r="GD1972" s="97"/>
      <c r="GE1972" s="97"/>
      <c r="GF1972" s="97"/>
      <c r="GG1972" s="97"/>
      <c r="GH1972" s="97"/>
      <c r="GI1972" s="97"/>
      <c r="GJ1972" s="97"/>
      <c r="GK1972" s="97"/>
      <c r="GL1972" s="97"/>
      <c r="GM1972" s="97"/>
      <c r="GN1972" s="97"/>
      <c r="GO1972" s="97"/>
      <c r="GP1972" s="97"/>
      <c r="GQ1972" s="97"/>
      <c r="GR1972" s="97"/>
      <c r="GS1972" s="97"/>
      <c r="GT1972" s="97"/>
      <c r="GU1972" s="97"/>
      <c r="GV1972" s="97"/>
      <c r="GW1972" s="97"/>
      <c r="GX1972" s="97"/>
      <c r="GY1972" s="97"/>
      <c r="GZ1972" s="97"/>
      <c r="HA1972" s="97"/>
      <c r="HB1972" s="97"/>
      <c r="HC1972" s="97"/>
      <c r="HD1972" s="97"/>
      <c r="HE1972" s="97"/>
      <c r="HF1972" s="97"/>
      <c r="HG1972" s="97"/>
      <c r="HH1972" s="97"/>
      <c r="HI1972" s="97"/>
      <c r="HJ1972" s="97"/>
      <c r="HK1972" s="97"/>
      <c r="HL1972" s="97"/>
      <c r="HM1972" s="97"/>
      <c r="HN1972" s="97"/>
      <c r="HO1972" s="97"/>
      <c r="HP1972" s="97"/>
      <c r="HQ1972" s="97"/>
      <c r="HR1972" s="97"/>
      <c r="HS1972" s="97"/>
      <c r="HT1972" s="97"/>
      <c r="HU1972" s="97"/>
      <c r="HV1972" s="97"/>
      <c r="HW1972" s="97"/>
      <c r="HX1972" s="97"/>
      <c r="HY1972" s="97"/>
      <c r="HZ1972" s="97"/>
      <c r="IA1972" s="97"/>
      <c r="IB1972" s="97"/>
      <c r="IC1972" s="97"/>
      <c r="ID1972" s="97"/>
      <c r="IE1972" s="97"/>
      <c r="IF1972" s="97"/>
      <c r="IG1972" s="97"/>
    </row>
    <row r="1973" spans="1:241" s="91" customFormat="1" ht="45" customHeight="1">
      <c r="A1973" s="31" t="s">
        <v>1113</v>
      </c>
      <c r="B1973" s="27" t="s">
        <v>1112</v>
      </c>
      <c r="C1973" s="87" t="s">
        <v>1009</v>
      </c>
      <c r="D1973" s="95">
        <v>10</v>
      </c>
      <c r="E1973" s="75">
        <v>27.45</v>
      </c>
      <c r="F1973" s="76">
        <v>22.5</v>
      </c>
      <c r="G1973" s="89"/>
      <c r="H1973" s="76">
        <f t="shared" si="9"/>
        <v>0</v>
      </c>
      <c r="I1973" s="97"/>
      <c r="J1973" s="97"/>
      <c r="K1973" s="97"/>
      <c r="L1973" s="97"/>
      <c r="M1973" s="97"/>
      <c r="N1973" s="97"/>
      <c r="O1973" s="97"/>
      <c r="P1973" s="97"/>
      <c r="Q1973" s="97"/>
      <c r="R1973" s="97"/>
      <c r="S1973" s="97"/>
      <c r="T1973" s="97"/>
      <c r="U1973" s="97"/>
      <c r="V1973" s="97"/>
      <c r="W1973" s="97"/>
      <c r="X1973" s="97"/>
      <c r="Y1973" s="97"/>
      <c r="Z1973" s="97"/>
      <c r="AA1973" s="97"/>
      <c r="AB1973" s="97"/>
      <c r="AC1973" s="97"/>
      <c r="AD1973" s="97"/>
      <c r="AE1973" s="97"/>
      <c r="AF1973" s="97"/>
      <c r="AG1973" s="97"/>
      <c r="AH1973" s="97"/>
      <c r="AI1973" s="97"/>
      <c r="AJ1973" s="97"/>
      <c r="AK1973" s="97"/>
      <c r="AL1973" s="97"/>
      <c r="AM1973" s="97"/>
      <c r="AN1973" s="97"/>
      <c r="AO1973" s="97"/>
      <c r="AP1973" s="97"/>
      <c r="AQ1973" s="97"/>
      <c r="AR1973" s="97"/>
      <c r="AS1973" s="97"/>
      <c r="AT1973" s="97"/>
      <c r="AU1973" s="97"/>
      <c r="AV1973" s="97"/>
      <c r="AW1973" s="97"/>
      <c r="AX1973" s="97"/>
      <c r="AY1973" s="97"/>
      <c r="AZ1973" s="97"/>
      <c r="BA1973" s="97"/>
      <c r="BB1973" s="97"/>
      <c r="BC1973" s="97"/>
      <c r="BD1973" s="97"/>
      <c r="BE1973" s="97"/>
      <c r="BF1973" s="97"/>
      <c r="BG1973" s="97"/>
      <c r="BH1973" s="97"/>
      <c r="BI1973" s="97"/>
      <c r="BJ1973" s="97"/>
      <c r="BK1973" s="97"/>
      <c r="BL1973" s="97"/>
      <c r="BM1973" s="97"/>
      <c r="BN1973" s="97"/>
      <c r="BO1973" s="97"/>
      <c r="BP1973" s="97"/>
      <c r="BQ1973" s="97"/>
      <c r="BR1973" s="97"/>
      <c r="BS1973" s="97"/>
      <c r="BT1973" s="97"/>
      <c r="BU1973" s="97"/>
      <c r="BV1973" s="97"/>
      <c r="BW1973" s="97"/>
      <c r="BX1973" s="97"/>
      <c r="BY1973" s="97"/>
      <c r="BZ1973" s="97"/>
      <c r="CA1973" s="97"/>
      <c r="CB1973" s="97"/>
      <c r="CC1973" s="97"/>
      <c r="CD1973" s="97"/>
      <c r="CE1973" s="97"/>
      <c r="CF1973" s="97"/>
      <c r="CG1973" s="97"/>
      <c r="CH1973" s="97"/>
      <c r="CI1973" s="97"/>
      <c r="CJ1973" s="97"/>
      <c r="CK1973" s="97"/>
      <c r="CL1973" s="97"/>
      <c r="CM1973" s="97"/>
      <c r="CN1973" s="97"/>
      <c r="CO1973" s="97"/>
      <c r="CP1973" s="97"/>
      <c r="CQ1973" s="97"/>
      <c r="CR1973" s="97"/>
      <c r="CS1973" s="97"/>
      <c r="CT1973" s="97"/>
      <c r="CU1973" s="97"/>
      <c r="CV1973" s="97"/>
      <c r="CW1973" s="97"/>
      <c r="CX1973" s="97"/>
      <c r="CY1973" s="97"/>
      <c r="CZ1973" s="97"/>
      <c r="DA1973" s="97"/>
      <c r="DB1973" s="97"/>
      <c r="DC1973" s="97"/>
      <c r="DD1973" s="97"/>
      <c r="DE1973" s="97"/>
      <c r="DF1973" s="97"/>
      <c r="DG1973" s="97"/>
      <c r="DH1973" s="97"/>
      <c r="DI1973" s="97"/>
      <c r="DJ1973" s="97"/>
      <c r="DK1973" s="97"/>
      <c r="DL1973" s="97"/>
      <c r="DM1973" s="97"/>
      <c r="DN1973" s="97"/>
      <c r="DO1973" s="97"/>
      <c r="DP1973" s="97"/>
      <c r="DQ1973" s="97"/>
      <c r="DR1973" s="97"/>
      <c r="DS1973" s="97"/>
      <c r="DT1973" s="97"/>
      <c r="DU1973" s="97"/>
      <c r="DV1973" s="97"/>
      <c r="DW1973" s="97"/>
      <c r="DX1973" s="97"/>
      <c r="DY1973" s="97"/>
      <c r="DZ1973" s="97"/>
      <c r="EA1973" s="97"/>
      <c r="EB1973" s="97"/>
      <c r="EC1973" s="97"/>
      <c r="ED1973" s="97"/>
      <c r="EE1973" s="97"/>
      <c r="EF1973" s="97"/>
      <c r="EG1973" s="97"/>
      <c r="EH1973" s="97"/>
      <c r="EI1973" s="97"/>
      <c r="EJ1973" s="97"/>
      <c r="EK1973" s="97"/>
      <c r="EL1973" s="97"/>
      <c r="EM1973" s="97"/>
      <c r="EN1973" s="97"/>
      <c r="EO1973" s="97"/>
      <c r="EP1973" s="97"/>
      <c r="EQ1973" s="97"/>
      <c r="ER1973" s="97"/>
      <c r="ES1973" s="97"/>
      <c r="ET1973" s="97"/>
      <c r="EU1973" s="97"/>
      <c r="EV1973" s="97"/>
      <c r="EW1973" s="97"/>
      <c r="EX1973" s="97"/>
      <c r="EY1973" s="97"/>
      <c r="EZ1973" s="97"/>
      <c r="FA1973" s="97"/>
      <c r="FB1973" s="97"/>
      <c r="FC1973" s="97"/>
      <c r="FD1973" s="97"/>
      <c r="FE1973" s="97"/>
      <c r="FF1973" s="97"/>
      <c r="FG1973" s="97"/>
      <c r="FH1973" s="97"/>
      <c r="FI1973" s="97"/>
      <c r="FJ1973" s="97"/>
      <c r="FK1973" s="97"/>
      <c r="FL1973" s="97"/>
      <c r="FM1973" s="97"/>
      <c r="FN1973" s="97"/>
      <c r="FO1973" s="97"/>
      <c r="FP1973" s="97"/>
      <c r="FQ1973" s="97"/>
      <c r="FR1973" s="97"/>
      <c r="FS1973" s="97"/>
      <c r="FT1973" s="97"/>
      <c r="FU1973" s="97"/>
      <c r="FV1973" s="97"/>
      <c r="FW1973" s="97"/>
      <c r="FX1973" s="97"/>
      <c r="FY1973" s="97"/>
      <c r="FZ1973" s="97"/>
      <c r="GA1973" s="97"/>
      <c r="GB1973" s="97"/>
      <c r="GC1973" s="97"/>
      <c r="GD1973" s="97"/>
      <c r="GE1973" s="97"/>
      <c r="GF1973" s="97"/>
      <c r="GG1973" s="97"/>
      <c r="GH1973" s="97"/>
      <c r="GI1973" s="97"/>
      <c r="GJ1973" s="97"/>
      <c r="GK1973" s="97"/>
      <c r="GL1973" s="97"/>
      <c r="GM1973" s="97"/>
      <c r="GN1973" s="97"/>
      <c r="GO1973" s="97"/>
      <c r="GP1973" s="97"/>
      <c r="GQ1973" s="97"/>
      <c r="GR1973" s="97"/>
      <c r="GS1973" s="97"/>
      <c r="GT1973" s="97"/>
      <c r="GU1973" s="97"/>
      <c r="GV1973" s="97"/>
      <c r="GW1973" s="97"/>
      <c r="GX1973" s="97"/>
      <c r="GY1973" s="97"/>
      <c r="GZ1973" s="97"/>
      <c r="HA1973" s="97"/>
      <c r="HB1973" s="97"/>
      <c r="HC1973" s="97"/>
      <c r="HD1973" s="97"/>
      <c r="HE1973" s="97"/>
      <c r="HF1973" s="97"/>
      <c r="HG1973" s="97"/>
      <c r="HH1973" s="97"/>
      <c r="HI1973" s="97"/>
      <c r="HJ1973" s="97"/>
      <c r="HK1973" s="97"/>
      <c r="HL1973" s="97"/>
      <c r="HM1973" s="97"/>
      <c r="HN1973" s="97"/>
      <c r="HO1973" s="97"/>
      <c r="HP1973" s="97"/>
      <c r="HQ1973" s="97"/>
      <c r="HR1973" s="97"/>
      <c r="HS1973" s="97"/>
      <c r="HT1973" s="97"/>
      <c r="HU1973" s="97"/>
      <c r="HV1973" s="97"/>
      <c r="HW1973" s="97"/>
      <c r="HX1973" s="97"/>
      <c r="HY1973" s="97"/>
      <c r="HZ1973" s="97"/>
      <c r="IA1973" s="97"/>
      <c r="IB1973" s="97"/>
      <c r="IC1973" s="97"/>
      <c r="ID1973" s="97"/>
      <c r="IE1973" s="97"/>
      <c r="IF1973" s="97"/>
      <c r="IG1973" s="97"/>
    </row>
    <row r="1974" spans="1:241" s="91" customFormat="1" ht="45" customHeight="1">
      <c r="A1974" s="31" t="s">
        <v>1114</v>
      </c>
      <c r="B1974" s="27" t="s">
        <v>1115</v>
      </c>
      <c r="C1974" s="87" t="s">
        <v>1009</v>
      </c>
      <c r="D1974" s="95">
        <v>10</v>
      </c>
      <c r="E1974" s="75">
        <v>36.36</v>
      </c>
      <c r="F1974" s="76">
        <v>29.8</v>
      </c>
      <c r="G1974" s="89"/>
      <c r="H1974" s="76">
        <f t="shared" si="9"/>
        <v>0</v>
      </c>
      <c r="I1974" s="97"/>
      <c r="J1974" s="97"/>
      <c r="K1974" s="97"/>
      <c r="L1974" s="97"/>
      <c r="M1974" s="97"/>
      <c r="N1974" s="97"/>
      <c r="O1974" s="97"/>
      <c r="P1974" s="97"/>
      <c r="Q1974" s="97"/>
      <c r="R1974" s="97"/>
      <c r="S1974" s="97"/>
      <c r="T1974" s="97"/>
      <c r="U1974" s="97"/>
      <c r="V1974" s="97"/>
      <c r="W1974" s="97"/>
      <c r="X1974" s="97"/>
      <c r="Y1974" s="97"/>
      <c r="Z1974" s="97"/>
      <c r="AA1974" s="97"/>
      <c r="AB1974" s="97"/>
      <c r="AC1974" s="97"/>
      <c r="AD1974" s="97"/>
      <c r="AE1974" s="97"/>
      <c r="AF1974" s="97"/>
      <c r="AG1974" s="97"/>
      <c r="AH1974" s="97"/>
      <c r="AI1974" s="97"/>
      <c r="AJ1974" s="97"/>
      <c r="AK1974" s="97"/>
      <c r="AL1974" s="97"/>
      <c r="AM1974" s="97"/>
      <c r="AN1974" s="97"/>
      <c r="AO1974" s="97"/>
      <c r="AP1974" s="97"/>
      <c r="AQ1974" s="97"/>
      <c r="AR1974" s="97"/>
      <c r="AS1974" s="97"/>
      <c r="AT1974" s="97"/>
      <c r="AU1974" s="97"/>
      <c r="AV1974" s="97"/>
      <c r="AW1974" s="97"/>
      <c r="AX1974" s="97"/>
      <c r="AY1974" s="97"/>
      <c r="AZ1974" s="97"/>
      <c r="BA1974" s="97"/>
      <c r="BB1974" s="97"/>
      <c r="BC1974" s="97"/>
      <c r="BD1974" s="97"/>
      <c r="BE1974" s="97"/>
      <c r="BF1974" s="97"/>
      <c r="BG1974" s="97"/>
      <c r="BH1974" s="97"/>
      <c r="BI1974" s="97"/>
      <c r="BJ1974" s="97"/>
      <c r="BK1974" s="97"/>
      <c r="BL1974" s="97"/>
      <c r="BM1974" s="97"/>
      <c r="BN1974" s="97"/>
      <c r="BO1974" s="97"/>
      <c r="BP1974" s="97"/>
      <c r="BQ1974" s="97"/>
      <c r="BR1974" s="97"/>
      <c r="BS1974" s="97"/>
      <c r="BT1974" s="97"/>
      <c r="BU1974" s="97"/>
      <c r="BV1974" s="97"/>
      <c r="BW1974" s="97"/>
      <c r="BX1974" s="97"/>
      <c r="BY1974" s="97"/>
      <c r="BZ1974" s="97"/>
      <c r="CA1974" s="97"/>
      <c r="CB1974" s="97"/>
      <c r="CC1974" s="97"/>
      <c r="CD1974" s="97"/>
      <c r="CE1974" s="97"/>
      <c r="CF1974" s="97"/>
      <c r="CG1974" s="97"/>
      <c r="CH1974" s="97"/>
      <c r="CI1974" s="97"/>
      <c r="CJ1974" s="97"/>
      <c r="CK1974" s="97"/>
      <c r="CL1974" s="97"/>
      <c r="CM1974" s="97"/>
      <c r="CN1974" s="97"/>
      <c r="CO1974" s="97"/>
      <c r="CP1974" s="97"/>
      <c r="CQ1974" s="97"/>
      <c r="CR1974" s="97"/>
      <c r="CS1974" s="97"/>
      <c r="CT1974" s="97"/>
      <c r="CU1974" s="97"/>
      <c r="CV1974" s="97"/>
      <c r="CW1974" s="97"/>
      <c r="CX1974" s="97"/>
      <c r="CY1974" s="97"/>
      <c r="CZ1974" s="97"/>
      <c r="DA1974" s="97"/>
      <c r="DB1974" s="97"/>
      <c r="DC1974" s="97"/>
      <c r="DD1974" s="97"/>
      <c r="DE1974" s="97"/>
      <c r="DF1974" s="97"/>
      <c r="DG1974" s="97"/>
      <c r="DH1974" s="97"/>
      <c r="DI1974" s="97"/>
      <c r="DJ1974" s="97"/>
      <c r="DK1974" s="97"/>
      <c r="DL1974" s="97"/>
      <c r="DM1974" s="97"/>
      <c r="DN1974" s="97"/>
      <c r="DO1974" s="97"/>
      <c r="DP1974" s="97"/>
      <c r="DQ1974" s="97"/>
      <c r="DR1974" s="97"/>
      <c r="DS1974" s="97"/>
      <c r="DT1974" s="97"/>
      <c r="DU1974" s="97"/>
      <c r="DV1974" s="97"/>
      <c r="DW1974" s="97"/>
      <c r="DX1974" s="97"/>
      <c r="DY1974" s="97"/>
      <c r="DZ1974" s="97"/>
      <c r="EA1974" s="97"/>
      <c r="EB1974" s="97"/>
      <c r="EC1974" s="97"/>
      <c r="ED1974" s="97"/>
      <c r="EE1974" s="97"/>
      <c r="EF1974" s="97"/>
      <c r="EG1974" s="97"/>
      <c r="EH1974" s="97"/>
      <c r="EI1974" s="97"/>
      <c r="EJ1974" s="97"/>
      <c r="EK1974" s="97"/>
      <c r="EL1974" s="97"/>
      <c r="EM1974" s="97"/>
      <c r="EN1974" s="97"/>
      <c r="EO1974" s="97"/>
      <c r="EP1974" s="97"/>
      <c r="EQ1974" s="97"/>
      <c r="ER1974" s="97"/>
      <c r="ES1974" s="97"/>
      <c r="ET1974" s="97"/>
      <c r="EU1974" s="97"/>
      <c r="EV1974" s="97"/>
      <c r="EW1974" s="97"/>
      <c r="EX1974" s="97"/>
      <c r="EY1974" s="97"/>
      <c r="EZ1974" s="97"/>
      <c r="FA1974" s="97"/>
      <c r="FB1974" s="97"/>
      <c r="FC1974" s="97"/>
      <c r="FD1974" s="97"/>
      <c r="FE1974" s="97"/>
      <c r="FF1974" s="97"/>
      <c r="FG1974" s="97"/>
      <c r="FH1974" s="97"/>
      <c r="FI1974" s="97"/>
      <c r="FJ1974" s="97"/>
      <c r="FK1974" s="97"/>
      <c r="FL1974" s="97"/>
      <c r="FM1974" s="97"/>
      <c r="FN1974" s="97"/>
      <c r="FO1974" s="97"/>
      <c r="FP1974" s="97"/>
      <c r="FQ1974" s="97"/>
      <c r="FR1974" s="97"/>
      <c r="FS1974" s="97"/>
      <c r="FT1974" s="97"/>
      <c r="FU1974" s="97"/>
      <c r="FV1974" s="97"/>
      <c r="FW1974" s="97"/>
      <c r="FX1974" s="97"/>
      <c r="FY1974" s="97"/>
      <c r="FZ1974" s="97"/>
      <c r="GA1974" s="97"/>
      <c r="GB1974" s="97"/>
      <c r="GC1974" s="97"/>
      <c r="GD1974" s="97"/>
      <c r="GE1974" s="97"/>
      <c r="GF1974" s="97"/>
      <c r="GG1974" s="97"/>
      <c r="GH1974" s="97"/>
      <c r="GI1974" s="97"/>
      <c r="GJ1974" s="97"/>
      <c r="GK1974" s="97"/>
      <c r="GL1974" s="97"/>
      <c r="GM1974" s="97"/>
      <c r="GN1974" s="97"/>
      <c r="GO1974" s="97"/>
      <c r="GP1974" s="97"/>
      <c r="GQ1974" s="97"/>
      <c r="GR1974" s="97"/>
      <c r="GS1974" s="97"/>
      <c r="GT1974" s="97"/>
      <c r="GU1974" s="97"/>
      <c r="GV1974" s="97"/>
      <c r="GW1974" s="97"/>
      <c r="GX1974" s="97"/>
      <c r="GY1974" s="97"/>
      <c r="GZ1974" s="97"/>
      <c r="HA1974" s="97"/>
      <c r="HB1974" s="97"/>
      <c r="HC1974" s="97"/>
      <c r="HD1974" s="97"/>
      <c r="HE1974" s="97"/>
      <c r="HF1974" s="97"/>
      <c r="HG1974" s="97"/>
      <c r="HH1974" s="97"/>
      <c r="HI1974" s="97"/>
      <c r="HJ1974" s="97"/>
      <c r="HK1974" s="97"/>
      <c r="HL1974" s="97"/>
      <c r="HM1974" s="97"/>
      <c r="HN1974" s="97"/>
      <c r="HO1974" s="97"/>
      <c r="HP1974" s="97"/>
      <c r="HQ1974" s="97"/>
      <c r="HR1974" s="97"/>
      <c r="HS1974" s="97"/>
      <c r="HT1974" s="97"/>
      <c r="HU1974" s="97"/>
      <c r="HV1974" s="97"/>
      <c r="HW1974" s="97"/>
      <c r="HX1974" s="97"/>
      <c r="HY1974" s="97"/>
      <c r="HZ1974" s="97"/>
      <c r="IA1974" s="97"/>
      <c r="IB1974" s="97"/>
      <c r="IC1974" s="97"/>
      <c r="ID1974" s="97"/>
      <c r="IE1974" s="97"/>
      <c r="IF1974" s="97"/>
      <c r="IG1974" s="97"/>
    </row>
    <row r="1975" spans="1:241" s="91" customFormat="1" ht="45" customHeight="1">
      <c r="A1975" s="31" t="s">
        <v>1116</v>
      </c>
      <c r="B1975" s="27" t="s">
        <v>1117</v>
      </c>
      <c r="C1975" s="87" t="s">
        <v>1009</v>
      </c>
      <c r="D1975" s="95">
        <v>10</v>
      </c>
      <c r="E1975" s="75">
        <v>39.04</v>
      </c>
      <c r="F1975" s="76">
        <v>32</v>
      </c>
      <c r="G1975" s="89"/>
      <c r="H1975" s="76">
        <f t="shared" si="9"/>
        <v>0</v>
      </c>
      <c r="I1975" s="97"/>
      <c r="J1975" s="97"/>
      <c r="K1975" s="97"/>
      <c r="L1975" s="97"/>
      <c r="M1975" s="97"/>
      <c r="N1975" s="97"/>
      <c r="O1975" s="97"/>
      <c r="P1975" s="97"/>
      <c r="Q1975" s="97"/>
      <c r="R1975" s="97"/>
      <c r="S1975" s="97"/>
      <c r="T1975" s="97"/>
      <c r="U1975" s="97"/>
      <c r="V1975" s="97"/>
      <c r="W1975" s="97"/>
      <c r="X1975" s="97"/>
      <c r="Y1975" s="97"/>
      <c r="Z1975" s="97"/>
      <c r="AA1975" s="97"/>
      <c r="AB1975" s="97"/>
      <c r="AC1975" s="97"/>
      <c r="AD1975" s="97"/>
      <c r="AE1975" s="97"/>
      <c r="AF1975" s="97"/>
      <c r="AG1975" s="97"/>
      <c r="AH1975" s="97"/>
      <c r="AI1975" s="97"/>
      <c r="AJ1975" s="97"/>
      <c r="AK1975" s="97"/>
      <c r="AL1975" s="97"/>
      <c r="AM1975" s="97"/>
      <c r="AN1975" s="97"/>
      <c r="AO1975" s="97"/>
      <c r="AP1975" s="97"/>
      <c r="AQ1975" s="97"/>
      <c r="AR1975" s="97"/>
      <c r="AS1975" s="97"/>
      <c r="AT1975" s="97"/>
      <c r="AU1975" s="97"/>
      <c r="AV1975" s="97"/>
      <c r="AW1975" s="97"/>
      <c r="AX1975" s="97"/>
      <c r="AY1975" s="97"/>
      <c r="AZ1975" s="97"/>
      <c r="BA1975" s="97"/>
      <c r="BB1975" s="97"/>
      <c r="BC1975" s="97"/>
      <c r="BD1975" s="97"/>
      <c r="BE1975" s="97"/>
      <c r="BF1975" s="97"/>
      <c r="BG1975" s="97"/>
      <c r="BH1975" s="97"/>
      <c r="BI1975" s="97"/>
      <c r="BJ1975" s="97"/>
      <c r="BK1975" s="97"/>
      <c r="BL1975" s="97"/>
      <c r="BM1975" s="97"/>
      <c r="BN1975" s="97"/>
      <c r="BO1975" s="97"/>
      <c r="BP1975" s="97"/>
      <c r="BQ1975" s="97"/>
      <c r="BR1975" s="97"/>
      <c r="BS1975" s="97"/>
      <c r="BT1975" s="97"/>
      <c r="BU1975" s="97"/>
      <c r="BV1975" s="97"/>
      <c r="BW1975" s="97"/>
      <c r="BX1975" s="97"/>
      <c r="BY1975" s="97"/>
      <c r="BZ1975" s="97"/>
      <c r="CA1975" s="97"/>
      <c r="CB1975" s="97"/>
      <c r="CC1975" s="97"/>
      <c r="CD1975" s="97"/>
      <c r="CE1975" s="97"/>
      <c r="CF1975" s="97"/>
      <c r="CG1975" s="97"/>
      <c r="CH1975" s="97"/>
      <c r="CI1975" s="97"/>
      <c r="CJ1975" s="97"/>
      <c r="CK1975" s="97"/>
      <c r="CL1975" s="97"/>
      <c r="CM1975" s="97"/>
      <c r="CN1975" s="97"/>
      <c r="CO1975" s="97"/>
      <c r="CP1975" s="97"/>
      <c r="CQ1975" s="97"/>
      <c r="CR1975" s="97"/>
      <c r="CS1975" s="97"/>
      <c r="CT1975" s="97"/>
      <c r="CU1975" s="97"/>
      <c r="CV1975" s="97"/>
      <c r="CW1975" s="97"/>
      <c r="CX1975" s="97"/>
      <c r="CY1975" s="97"/>
      <c r="CZ1975" s="97"/>
      <c r="DA1975" s="97"/>
      <c r="DB1975" s="97"/>
      <c r="DC1975" s="97"/>
      <c r="DD1975" s="97"/>
      <c r="DE1975" s="97"/>
      <c r="DF1975" s="97"/>
      <c r="DG1975" s="97"/>
      <c r="DH1975" s="97"/>
      <c r="DI1975" s="97"/>
      <c r="DJ1975" s="97"/>
      <c r="DK1975" s="97"/>
      <c r="DL1975" s="97"/>
      <c r="DM1975" s="97"/>
      <c r="DN1975" s="97"/>
      <c r="DO1975" s="97"/>
      <c r="DP1975" s="97"/>
      <c r="DQ1975" s="97"/>
      <c r="DR1975" s="97"/>
      <c r="DS1975" s="97"/>
      <c r="DT1975" s="97"/>
      <c r="DU1975" s="97"/>
      <c r="DV1975" s="97"/>
      <c r="DW1975" s="97"/>
      <c r="DX1975" s="97"/>
      <c r="DY1975" s="97"/>
      <c r="DZ1975" s="97"/>
      <c r="EA1975" s="97"/>
      <c r="EB1975" s="97"/>
      <c r="EC1975" s="97"/>
      <c r="ED1975" s="97"/>
      <c r="EE1975" s="97"/>
      <c r="EF1975" s="97"/>
      <c r="EG1975" s="97"/>
      <c r="EH1975" s="97"/>
      <c r="EI1975" s="97"/>
      <c r="EJ1975" s="97"/>
      <c r="EK1975" s="97"/>
      <c r="EL1975" s="97"/>
      <c r="EM1975" s="97"/>
      <c r="EN1975" s="97"/>
      <c r="EO1975" s="97"/>
      <c r="EP1975" s="97"/>
      <c r="EQ1975" s="97"/>
      <c r="ER1975" s="97"/>
      <c r="ES1975" s="97"/>
      <c r="ET1975" s="97"/>
      <c r="EU1975" s="97"/>
      <c r="EV1975" s="97"/>
      <c r="EW1975" s="97"/>
      <c r="EX1975" s="97"/>
      <c r="EY1975" s="97"/>
      <c r="EZ1975" s="97"/>
      <c r="FA1975" s="97"/>
      <c r="FB1975" s="97"/>
      <c r="FC1975" s="97"/>
      <c r="FD1975" s="97"/>
      <c r="FE1975" s="97"/>
      <c r="FF1975" s="97"/>
      <c r="FG1975" s="97"/>
      <c r="FH1975" s="97"/>
      <c r="FI1975" s="97"/>
      <c r="FJ1975" s="97"/>
      <c r="FK1975" s="97"/>
      <c r="FL1975" s="97"/>
      <c r="FM1975" s="97"/>
      <c r="FN1975" s="97"/>
      <c r="FO1975" s="97"/>
      <c r="FP1975" s="97"/>
      <c r="FQ1975" s="97"/>
      <c r="FR1975" s="97"/>
      <c r="FS1975" s="97"/>
      <c r="FT1975" s="97"/>
      <c r="FU1975" s="97"/>
      <c r="FV1975" s="97"/>
      <c r="FW1975" s="97"/>
      <c r="FX1975" s="97"/>
      <c r="FY1975" s="97"/>
      <c r="FZ1975" s="97"/>
      <c r="GA1975" s="97"/>
      <c r="GB1975" s="97"/>
      <c r="GC1975" s="97"/>
      <c r="GD1975" s="97"/>
      <c r="GE1975" s="97"/>
      <c r="GF1975" s="97"/>
      <c r="GG1975" s="97"/>
      <c r="GH1975" s="97"/>
      <c r="GI1975" s="97"/>
      <c r="GJ1975" s="97"/>
      <c r="GK1975" s="97"/>
      <c r="GL1975" s="97"/>
      <c r="GM1975" s="97"/>
      <c r="GN1975" s="97"/>
      <c r="GO1975" s="97"/>
      <c r="GP1975" s="97"/>
      <c r="GQ1975" s="97"/>
      <c r="GR1975" s="97"/>
      <c r="GS1975" s="97"/>
      <c r="GT1975" s="97"/>
      <c r="GU1975" s="97"/>
      <c r="GV1975" s="97"/>
      <c r="GW1975" s="97"/>
      <c r="GX1975" s="97"/>
      <c r="GY1975" s="97"/>
      <c r="GZ1975" s="97"/>
      <c r="HA1975" s="97"/>
      <c r="HB1975" s="97"/>
      <c r="HC1975" s="97"/>
      <c r="HD1975" s="97"/>
      <c r="HE1975" s="97"/>
      <c r="HF1975" s="97"/>
      <c r="HG1975" s="97"/>
      <c r="HH1975" s="97"/>
      <c r="HI1975" s="97"/>
      <c r="HJ1975" s="97"/>
      <c r="HK1975" s="97"/>
      <c r="HL1975" s="97"/>
      <c r="HM1975" s="97"/>
      <c r="HN1975" s="97"/>
      <c r="HO1975" s="97"/>
      <c r="HP1975" s="97"/>
      <c r="HQ1975" s="97"/>
      <c r="HR1975" s="97"/>
      <c r="HS1975" s="97"/>
      <c r="HT1975" s="97"/>
      <c r="HU1975" s="97"/>
      <c r="HV1975" s="97"/>
      <c r="HW1975" s="97"/>
      <c r="HX1975" s="97"/>
      <c r="HY1975" s="97"/>
      <c r="HZ1975" s="97"/>
      <c r="IA1975" s="97"/>
      <c r="IB1975" s="97"/>
      <c r="IC1975" s="97"/>
      <c r="ID1975" s="97"/>
      <c r="IE1975" s="97"/>
      <c r="IF1975" s="97"/>
      <c r="IG1975" s="97"/>
    </row>
    <row r="1976" spans="1:241" s="91" customFormat="1" ht="45" customHeight="1">
      <c r="A1976" s="31" t="s">
        <v>1118</v>
      </c>
      <c r="B1976" s="27" t="s">
        <v>1119</v>
      </c>
      <c r="C1976" s="87" t="s">
        <v>1009</v>
      </c>
      <c r="D1976" s="95">
        <v>25</v>
      </c>
      <c r="E1976" s="75">
        <v>10.37</v>
      </c>
      <c r="F1976" s="76">
        <v>8.5</v>
      </c>
      <c r="G1976" s="89"/>
      <c r="H1976" s="76">
        <f t="shared" si="9"/>
        <v>0</v>
      </c>
      <c r="I1976" s="97"/>
      <c r="J1976" s="97"/>
      <c r="K1976" s="97"/>
      <c r="L1976" s="97"/>
      <c r="M1976" s="97"/>
      <c r="N1976" s="97"/>
      <c r="O1976" s="97"/>
      <c r="P1976" s="97"/>
      <c r="Q1976" s="97"/>
      <c r="R1976" s="97"/>
      <c r="S1976" s="97"/>
      <c r="T1976" s="97"/>
      <c r="U1976" s="97"/>
      <c r="V1976" s="97"/>
      <c r="W1976" s="97"/>
      <c r="X1976" s="97"/>
      <c r="Y1976" s="97"/>
      <c r="Z1976" s="97"/>
      <c r="AA1976" s="97"/>
      <c r="AB1976" s="97"/>
      <c r="AC1976" s="97"/>
      <c r="AD1976" s="97"/>
      <c r="AE1976" s="97"/>
      <c r="AF1976" s="97"/>
      <c r="AG1976" s="97"/>
      <c r="AH1976" s="97"/>
      <c r="AI1976" s="97"/>
      <c r="AJ1976" s="97"/>
      <c r="AK1976" s="97"/>
      <c r="AL1976" s="97"/>
      <c r="AM1976" s="97"/>
      <c r="AN1976" s="97"/>
      <c r="AO1976" s="97"/>
      <c r="AP1976" s="97"/>
      <c r="AQ1976" s="97"/>
      <c r="AR1976" s="97"/>
      <c r="AS1976" s="97"/>
      <c r="AT1976" s="97"/>
      <c r="AU1976" s="97"/>
      <c r="AV1976" s="97"/>
      <c r="AW1976" s="97"/>
      <c r="AX1976" s="97"/>
      <c r="AY1976" s="97"/>
      <c r="AZ1976" s="97"/>
      <c r="BA1976" s="97"/>
      <c r="BB1976" s="97"/>
      <c r="BC1976" s="97"/>
      <c r="BD1976" s="97"/>
      <c r="BE1976" s="97"/>
      <c r="BF1976" s="97"/>
      <c r="BG1976" s="97"/>
      <c r="BH1976" s="97"/>
      <c r="BI1976" s="97"/>
      <c r="BJ1976" s="97"/>
      <c r="BK1976" s="97"/>
      <c r="BL1976" s="97"/>
      <c r="BM1976" s="97"/>
      <c r="BN1976" s="97"/>
      <c r="BO1976" s="97"/>
      <c r="BP1976" s="97"/>
      <c r="BQ1976" s="97"/>
      <c r="BR1976" s="97"/>
      <c r="BS1976" s="97"/>
      <c r="BT1976" s="97"/>
      <c r="BU1976" s="97"/>
      <c r="BV1976" s="97"/>
      <c r="BW1976" s="97"/>
      <c r="BX1976" s="97"/>
      <c r="BY1976" s="97"/>
      <c r="BZ1976" s="97"/>
      <c r="CA1976" s="97"/>
      <c r="CB1976" s="97"/>
      <c r="CC1976" s="97"/>
      <c r="CD1976" s="97"/>
      <c r="CE1976" s="97"/>
      <c r="CF1976" s="97"/>
      <c r="CG1976" s="97"/>
      <c r="CH1976" s="97"/>
      <c r="CI1976" s="97"/>
      <c r="CJ1976" s="97"/>
      <c r="CK1976" s="97"/>
      <c r="CL1976" s="97"/>
      <c r="CM1976" s="97"/>
      <c r="CN1976" s="97"/>
      <c r="CO1976" s="97"/>
      <c r="CP1976" s="97"/>
      <c r="CQ1976" s="97"/>
      <c r="CR1976" s="97"/>
      <c r="CS1976" s="97"/>
      <c r="CT1976" s="97"/>
      <c r="CU1976" s="97"/>
      <c r="CV1976" s="97"/>
      <c r="CW1976" s="97"/>
      <c r="CX1976" s="97"/>
      <c r="CY1976" s="97"/>
      <c r="CZ1976" s="97"/>
      <c r="DA1976" s="97"/>
      <c r="DB1976" s="97"/>
      <c r="DC1976" s="97"/>
      <c r="DD1976" s="97"/>
      <c r="DE1976" s="97"/>
      <c r="DF1976" s="97"/>
      <c r="DG1976" s="97"/>
      <c r="DH1976" s="97"/>
      <c r="DI1976" s="97"/>
      <c r="DJ1976" s="97"/>
      <c r="DK1976" s="97"/>
      <c r="DL1976" s="97"/>
      <c r="DM1976" s="97"/>
      <c r="DN1976" s="97"/>
      <c r="DO1976" s="97"/>
      <c r="DP1976" s="97"/>
      <c r="DQ1976" s="97"/>
      <c r="DR1976" s="97"/>
      <c r="DS1976" s="97"/>
      <c r="DT1976" s="97"/>
      <c r="DU1976" s="97"/>
      <c r="DV1976" s="97"/>
      <c r="DW1976" s="97"/>
      <c r="DX1976" s="97"/>
      <c r="DY1976" s="97"/>
      <c r="DZ1976" s="97"/>
      <c r="EA1976" s="97"/>
      <c r="EB1976" s="97"/>
      <c r="EC1976" s="97"/>
      <c r="ED1976" s="97"/>
      <c r="EE1976" s="97"/>
      <c r="EF1976" s="97"/>
      <c r="EG1976" s="97"/>
      <c r="EH1976" s="97"/>
      <c r="EI1976" s="97"/>
      <c r="EJ1976" s="97"/>
      <c r="EK1976" s="97"/>
      <c r="EL1976" s="97"/>
      <c r="EM1976" s="97"/>
      <c r="EN1976" s="97"/>
      <c r="EO1976" s="97"/>
      <c r="EP1976" s="97"/>
      <c r="EQ1976" s="97"/>
      <c r="ER1976" s="97"/>
      <c r="ES1976" s="97"/>
      <c r="ET1976" s="97"/>
      <c r="EU1976" s="97"/>
      <c r="EV1976" s="97"/>
      <c r="EW1976" s="97"/>
      <c r="EX1976" s="97"/>
      <c r="EY1976" s="97"/>
      <c r="EZ1976" s="97"/>
      <c r="FA1976" s="97"/>
      <c r="FB1976" s="97"/>
      <c r="FC1976" s="97"/>
      <c r="FD1976" s="97"/>
      <c r="FE1976" s="97"/>
      <c r="FF1976" s="97"/>
      <c r="FG1976" s="97"/>
      <c r="FH1976" s="97"/>
      <c r="FI1976" s="97"/>
      <c r="FJ1976" s="97"/>
      <c r="FK1976" s="97"/>
      <c r="FL1976" s="97"/>
      <c r="FM1976" s="97"/>
      <c r="FN1976" s="97"/>
      <c r="FO1976" s="97"/>
      <c r="FP1976" s="97"/>
      <c r="FQ1976" s="97"/>
      <c r="FR1976" s="97"/>
      <c r="FS1976" s="97"/>
      <c r="FT1976" s="97"/>
      <c r="FU1976" s="97"/>
      <c r="FV1976" s="97"/>
      <c r="FW1976" s="97"/>
      <c r="FX1976" s="97"/>
      <c r="FY1976" s="97"/>
      <c r="FZ1976" s="97"/>
      <c r="GA1976" s="97"/>
      <c r="GB1976" s="97"/>
      <c r="GC1976" s="97"/>
      <c r="GD1976" s="97"/>
      <c r="GE1976" s="97"/>
      <c r="GF1976" s="97"/>
      <c r="GG1976" s="97"/>
      <c r="GH1976" s="97"/>
      <c r="GI1976" s="97"/>
      <c r="GJ1976" s="97"/>
      <c r="GK1976" s="97"/>
      <c r="GL1976" s="97"/>
      <c r="GM1976" s="97"/>
      <c r="GN1976" s="97"/>
      <c r="GO1976" s="97"/>
      <c r="GP1976" s="97"/>
      <c r="GQ1976" s="97"/>
      <c r="GR1976" s="97"/>
      <c r="GS1976" s="97"/>
      <c r="GT1976" s="97"/>
      <c r="GU1976" s="97"/>
      <c r="GV1976" s="97"/>
      <c r="GW1976" s="97"/>
      <c r="GX1976" s="97"/>
      <c r="GY1976" s="97"/>
      <c r="GZ1976" s="97"/>
      <c r="HA1976" s="97"/>
      <c r="HB1976" s="97"/>
      <c r="HC1976" s="97"/>
      <c r="HD1976" s="97"/>
      <c r="HE1976" s="97"/>
      <c r="HF1976" s="97"/>
      <c r="HG1976" s="97"/>
      <c r="HH1976" s="97"/>
      <c r="HI1976" s="97"/>
      <c r="HJ1976" s="97"/>
      <c r="HK1976" s="97"/>
      <c r="HL1976" s="97"/>
      <c r="HM1976" s="97"/>
      <c r="HN1976" s="97"/>
      <c r="HO1976" s="97"/>
      <c r="HP1976" s="97"/>
      <c r="HQ1976" s="97"/>
      <c r="HR1976" s="97"/>
      <c r="HS1976" s="97"/>
      <c r="HT1976" s="97"/>
      <c r="HU1976" s="97"/>
      <c r="HV1976" s="97"/>
      <c r="HW1976" s="97"/>
      <c r="HX1976" s="97"/>
      <c r="HY1976" s="97"/>
      <c r="HZ1976" s="97"/>
      <c r="IA1976" s="97"/>
      <c r="IB1976" s="97"/>
      <c r="IC1976" s="97"/>
      <c r="ID1976" s="97"/>
      <c r="IE1976" s="97"/>
      <c r="IF1976" s="97"/>
      <c r="IG1976" s="97"/>
    </row>
    <row r="1977" spans="1:241" s="91" customFormat="1" ht="45" customHeight="1">
      <c r="A1977" s="31" t="s">
        <v>1120</v>
      </c>
      <c r="B1977" s="27" t="s">
        <v>1121</v>
      </c>
      <c r="C1977" s="87" t="s">
        <v>1009</v>
      </c>
      <c r="D1977" s="95">
        <v>10</v>
      </c>
      <c r="E1977" s="75">
        <v>36.36</v>
      </c>
      <c r="F1977" s="76">
        <v>29.8</v>
      </c>
      <c r="G1977" s="89"/>
      <c r="H1977" s="76">
        <f t="shared" si="9"/>
        <v>0</v>
      </c>
      <c r="I1977" s="97"/>
      <c r="J1977" s="97"/>
      <c r="K1977" s="97"/>
      <c r="L1977" s="97"/>
      <c r="M1977" s="97"/>
      <c r="N1977" s="97"/>
      <c r="O1977" s="97"/>
      <c r="P1977" s="97"/>
      <c r="Q1977" s="97"/>
      <c r="R1977" s="97"/>
      <c r="S1977" s="97"/>
      <c r="T1977" s="97"/>
      <c r="U1977" s="97"/>
      <c r="V1977" s="97"/>
      <c r="W1977" s="97"/>
      <c r="X1977" s="97"/>
      <c r="Y1977" s="97"/>
      <c r="Z1977" s="97"/>
      <c r="AA1977" s="97"/>
      <c r="AB1977" s="97"/>
      <c r="AC1977" s="97"/>
      <c r="AD1977" s="97"/>
      <c r="AE1977" s="97"/>
      <c r="AF1977" s="97"/>
      <c r="AG1977" s="97"/>
      <c r="AH1977" s="97"/>
      <c r="AI1977" s="97"/>
      <c r="AJ1977" s="97"/>
      <c r="AK1977" s="97"/>
      <c r="AL1977" s="97"/>
      <c r="AM1977" s="97"/>
      <c r="AN1977" s="97"/>
      <c r="AO1977" s="97"/>
      <c r="AP1977" s="97"/>
      <c r="AQ1977" s="97"/>
      <c r="AR1977" s="97"/>
      <c r="AS1977" s="97"/>
      <c r="AT1977" s="97"/>
      <c r="AU1977" s="97"/>
      <c r="AV1977" s="97"/>
      <c r="AW1977" s="97"/>
      <c r="AX1977" s="97"/>
      <c r="AY1977" s="97"/>
      <c r="AZ1977" s="97"/>
      <c r="BA1977" s="97"/>
      <c r="BB1977" s="97"/>
      <c r="BC1977" s="97"/>
      <c r="BD1977" s="97"/>
      <c r="BE1977" s="97"/>
      <c r="BF1977" s="97"/>
      <c r="BG1977" s="97"/>
      <c r="BH1977" s="97"/>
      <c r="BI1977" s="97"/>
      <c r="BJ1977" s="97"/>
      <c r="BK1977" s="97"/>
      <c r="BL1977" s="97"/>
      <c r="BM1977" s="97"/>
      <c r="BN1977" s="97"/>
      <c r="BO1977" s="97"/>
      <c r="BP1977" s="97"/>
      <c r="BQ1977" s="97"/>
      <c r="BR1977" s="97"/>
      <c r="BS1977" s="97"/>
      <c r="BT1977" s="97"/>
      <c r="BU1977" s="97"/>
      <c r="BV1977" s="97"/>
      <c r="BW1977" s="97"/>
      <c r="BX1977" s="97"/>
      <c r="BY1977" s="97"/>
      <c r="BZ1977" s="97"/>
      <c r="CA1977" s="97"/>
      <c r="CB1977" s="97"/>
      <c r="CC1977" s="97"/>
      <c r="CD1977" s="97"/>
      <c r="CE1977" s="97"/>
      <c r="CF1977" s="97"/>
      <c r="CG1977" s="97"/>
      <c r="CH1977" s="97"/>
      <c r="CI1977" s="97"/>
      <c r="CJ1977" s="97"/>
      <c r="CK1977" s="97"/>
      <c r="CL1977" s="97"/>
      <c r="CM1977" s="97"/>
      <c r="CN1977" s="97"/>
      <c r="CO1977" s="97"/>
      <c r="CP1977" s="97"/>
      <c r="CQ1977" s="97"/>
      <c r="CR1977" s="97"/>
      <c r="CS1977" s="97"/>
      <c r="CT1977" s="97"/>
      <c r="CU1977" s="97"/>
      <c r="CV1977" s="97"/>
      <c r="CW1977" s="97"/>
      <c r="CX1977" s="97"/>
      <c r="CY1977" s="97"/>
      <c r="CZ1977" s="97"/>
      <c r="DA1977" s="97"/>
      <c r="DB1977" s="97"/>
      <c r="DC1977" s="97"/>
      <c r="DD1977" s="97"/>
      <c r="DE1977" s="97"/>
      <c r="DF1977" s="97"/>
      <c r="DG1977" s="97"/>
      <c r="DH1977" s="97"/>
      <c r="DI1977" s="97"/>
      <c r="DJ1977" s="97"/>
      <c r="DK1977" s="97"/>
      <c r="DL1977" s="97"/>
      <c r="DM1977" s="97"/>
      <c r="DN1977" s="97"/>
      <c r="DO1977" s="97"/>
      <c r="DP1977" s="97"/>
      <c r="DQ1977" s="97"/>
      <c r="DR1977" s="97"/>
      <c r="DS1977" s="97"/>
      <c r="DT1977" s="97"/>
      <c r="DU1977" s="97"/>
      <c r="DV1977" s="97"/>
      <c r="DW1977" s="97"/>
      <c r="DX1977" s="97"/>
      <c r="DY1977" s="97"/>
      <c r="DZ1977" s="97"/>
      <c r="EA1977" s="97"/>
      <c r="EB1977" s="97"/>
      <c r="EC1977" s="97"/>
      <c r="ED1977" s="97"/>
      <c r="EE1977" s="97"/>
      <c r="EF1977" s="97"/>
      <c r="EG1977" s="97"/>
      <c r="EH1977" s="97"/>
      <c r="EI1977" s="97"/>
      <c r="EJ1977" s="97"/>
      <c r="EK1977" s="97"/>
      <c r="EL1977" s="97"/>
      <c r="EM1977" s="97"/>
      <c r="EN1977" s="97"/>
      <c r="EO1977" s="97"/>
      <c r="EP1977" s="97"/>
      <c r="EQ1977" s="97"/>
      <c r="ER1977" s="97"/>
      <c r="ES1977" s="97"/>
      <c r="ET1977" s="97"/>
      <c r="EU1977" s="97"/>
      <c r="EV1977" s="97"/>
      <c r="EW1977" s="97"/>
      <c r="EX1977" s="97"/>
      <c r="EY1977" s="97"/>
      <c r="EZ1977" s="97"/>
      <c r="FA1977" s="97"/>
      <c r="FB1977" s="97"/>
      <c r="FC1977" s="97"/>
      <c r="FD1977" s="97"/>
      <c r="FE1977" s="97"/>
      <c r="FF1977" s="97"/>
      <c r="FG1977" s="97"/>
      <c r="FH1977" s="97"/>
      <c r="FI1977" s="97"/>
      <c r="FJ1977" s="97"/>
      <c r="FK1977" s="97"/>
      <c r="FL1977" s="97"/>
      <c r="FM1977" s="97"/>
      <c r="FN1977" s="97"/>
      <c r="FO1977" s="97"/>
      <c r="FP1977" s="97"/>
      <c r="FQ1977" s="97"/>
      <c r="FR1977" s="97"/>
      <c r="FS1977" s="97"/>
      <c r="FT1977" s="97"/>
      <c r="FU1977" s="97"/>
      <c r="FV1977" s="97"/>
      <c r="FW1977" s="97"/>
      <c r="FX1977" s="97"/>
      <c r="FY1977" s="97"/>
      <c r="FZ1977" s="97"/>
      <c r="GA1977" s="97"/>
      <c r="GB1977" s="97"/>
      <c r="GC1977" s="97"/>
      <c r="GD1977" s="97"/>
      <c r="GE1977" s="97"/>
      <c r="GF1977" s="97"/>
      <c r="GG1977" s="97"/>
      <c r="GH1977" s="97"/>
      <c r="GI1977" s="97"/>
      <c r="GJ1977" s="97"/>
      <c r="GK1977" s="97"/>
      <c r="GL1977" s="97"/>
      <c r="GM1977" s="97"/>
      <c r="GN1977" s="97"/>
      <c r="GO1977" s="97"/>
      <c r="GP1977" s="97"/>
      <c r="GQ1977" s="97"/>
      <c r="GR1977" s="97"/>
      <c r="GS1977" s="97"/>
      <c r="GT1977" s="97"/>
      <c r="GU1977" s="97"/>
      <c r="GV1977" s="97"/>
      <c r="GW1977" s="97"/>
      <c r="GX1977" s="97"/>
      <c r="GY1977" s="97"/>
      <c r="GZ1977" s="97"/>
      <c r="HA1977" s="97"/>
      <c r="HB1977" s="97"/>
      <c r="HC1977" s="97"/>
      <c r="HD1977" s="97"/>
      <c r="HE1977" s="97"/>
      <c r="HF1977" s="97"/>
      <c r="HG1977" s="97"/>
      <c r="HH1977" s="97"/>
      <c r="HI1977" s="97"/>
      <c r="HJ1977" s="97"/>
      <c r="HK1977" s="97"/>
      <c r="HL1977" s="97"/>
      <c r="HM1977" s="97"/>
      <c r="HN1977" s="97"/>
      <c r="HO1977" s="97"/>
      <c r="HP1977" s="97"/>
      <c r="HQ1977" s="97"/>
      <c r="HR1977" s="97"/>
      <c r="HS1977" s="97"/>
      <c r="HT1977" s="97"/>
      <c r="HU1977" s="97"/>
      <c r="HV1977" s="97"/>
      <c r="HW1977" s="97"/>
      <c r="HX1977" s="97"/>
      <c r="HY1977" s="97"/>
      <c r="HZ1977" s="97"/>
      <c r="IA1977" s="97"/>
      <c r="IB1977" s="97"/>
      <c r="IC1977" s="97"/>
      <c r="ID1977" s="97"/>
      <c r="IE1977" s="97"/>
      <c r="IF1977" s="97"/>
      <c r="IG1977" s="97"/>
    </row>
    <row r="1978" spans="1:241" s="91" customFormat="1" ht="45" customHeight="1">
      <c r="A1978" s="31" t="s">
        <v>1122</v>
      </c>
      <c r="B1978" s="27" t="s">
        <v>1123</v>
      </c>
      <c r="C1978" s="87" t="s">
        <v>1009</v>
      </c>
      <c r="D1978" s="95">
        <v>10</v>
      </c>
      <c r="E1978" s="75">
        <v>27.45</v>
      </c>
      <c r="F1978" s="76">
        <v>22.5</v>
      </c>
      <c r="G1978" s="89"/>
      <c r="H1978" s="76">
        <f t="shared" si="9"/>
        <v>0</v>
      </c>
      <c r="I1978" s="97"/>
      <c r="J1978" s="97"/>
      <c r="K1978" s="97"/>
      <c r="L1978" s="97"/>
      <c r="M1978" s="97"/>
      <c r="N1978" s="97"/>
      <c r="O1978" s="97"/>
      <c r="P1978" s="97"/>
      <c r="Q1978" s="97"/>
      <c r="R1978" s="97"/>
      <c r="S1978" s="97"/>
      <c r="T1978" s="97"/>
      <c r="U1978" s="97"/>
      <c r="V1978" s="97"/>
      <c r="W1978" s="97"/>
      <c r="X1978" s="97"/>
      <c r="Y1978" s="97"/>
      <c r="Z1978" s="97"/>
      <c r="AA1978" s="97"/>
      <c r="AB1978" s="97"/>
      <c r="AC1978" s="97"/>
      <c r="AD1978" s="97"/>
      <c r="AE1978" s="97"/>
      <c r="AF1978" s="97"/>
      <c r="AG1978" s="97"/>
      <c r="AH1978" s="97"/>
      <c r="AI1978" s="97"/>
      <c r="AJ1978" s="97"/>
      <c r="AK1978" s="97"/>
      <c r="AL1978" s="97"/>
      <c r="AM1978" s="97"/>
      <c r="AN1978" s="97"/>
      <c r="AO1978" s="97"/>
      <c r="AP1978" s="97"/>
      <c r="AQ1978" s="97"/>
      <c r="AR1978" s="97"/>
      <c r="AS1978" s="97"/>
      <c r="AT1978" s="97"/>
      <c r="AU1978" s="97"/>
      <c r="AV1978" s="97"/>
      <c r="AW1978" s="97"/>
      <c r="AX1978" s="97"/>
      <c r="AY1978" s="97"/>
      <c r="AZ1978" s="97"/>
      <c r="BA1978" s="97"/>
      <c r="BB1978" s="97"/>
      <c r="BC1978" s="97"/>
      <c r="BD1978" s="97"/>
      <c r="BE1978" s="97"/>
      <c r="BF1978" s="97"/>
      <c r="BG1978" s="97"/>
      <c r="BH1978" s="97"/>
      <c r="BI1978" s="97"/>
      <c r="BJ1978" s="97"/>
      <c r="BK1978" s="97"/>
      <c r="BL1978" s="97"/>
      <c r="BM1978" s="97"/>
      <c r="BN1978" s="97"/>
      <c r="BO1978" s="97"/>
      <c r="BP1978" s="97"/>
      <c r="BQ1978" s="97"/>
      <c r="BR1978" s="97"/>
      <c r="BS1978" s="97"/>
      <c r="BT1978" s="97"/>
      <c r="BU1978" s="97"/>
      <c r="BV1978" s="97"/>
      <c r="BW1978" s="97"/>
      <c r="BX1978" s="97"/>
      <c r="BY1978" s="97"/>
      <c r="BZ1978" s="97"/>
      <c r="CA1978" s="97"/>
      <c r="CB1978" s="97"/>
      <c r="CC1978" s="97"/>
      <c r="CD1978" s="97"/>
      <c r="CE1978" s="97"/>
      <c r="CF1978" s="97"/>
      <c r="CG1978" s="97"/>
      <c r="CH1978" s="97"/>
      <c r="CI1978" s="97"/>
      <c r="CJ1978" s="97"/>
      <c r="CK1978" s="97"/>
      <c r="CL1978" s="97"/>
      <c r="CM1978" s="97"/>
      <c r="CN1978" s="97"/>
      <c r="CO1978" s="97"/>
      <c r="CP1978" s="97"/>
      <c r="CQ1978" s="97"/>
      <c r="CR1978" s="97"/>
      <c r="CS1978" s="97"/>
      <c r="CT1978" s="97"/>
      <c r="CU1978" s="97"/>
      <c r="CV1978" s="97"/>
      <c r="CW1978" s="97"/>
      <c r="CX1978" s="97"/>
      <c r="CY1978" s="97"/>
      <c r="CZ1978" s="97"/>
      <c r="DA1978" s="97"/>
      <c r="DB1978" s="97"/>
      <c r="DC1978" s="97"/>
      <c r="DD1978" s="97"/>
      <c r="DE1978" s="97"/>
      <c r="DF1978" s="97"/>
      <c r="DG1978" s="97"/>
      <c r="DH1978" s="97"/>
      <c r="DI1978" s="97"/>
      <c r="DJ1978" s="97"/>
      <c r="DK1978" s="97"/>
      <c r="DL1978" s="97"/>
      <c r="DM1978" s="97"/>
      <c r="DN1978" s="97"/>
      <c r="DO1978" s="97"/>
      <c r="DP1978" s="97"/>
      <c r="DQ1978" s="97"/>
      <c r="DR1978" s="97"/>
      <c r="DS1978" s="97"/>
      <c r="DT1978" s="97"/>
      <c r="DU1978" s="97"/>
      <c r="DV1978" s="97"/>
      <c r="DW1978" s="97"/>
      <c r="DX1978" s="97"/>
      <c r="DY1978" s="97"/>
      <c r="DZ1978" s="97"/>
      <c r="EA1978" s="97"/>
      <c r="EB1978" s="97"/>
      <c r="EC1978" s="97"/>
      <c r="ED1978" s="97"/>
      <c r="EE1978" s="97"/>
      <c r="EF1978" s="97"/>
      <c r="EG1978" s="97"/>
      <c r="EH1978" s="97"/>
      <c r="EI1978" s="97"/>
      <c r="EJ1978" s="97"/>
      <c r="EK1978" s="97"/>
      <c r="EL1978" s="97"/>
      <c r="EM1978" s="97"/>
      <c r="EN1978" s="97"/>
      <c r="EO1978" s="97"/>
      <c r="EP1978" s="97"/>
      <c r="EQ1978" s="97"/>
      <c r="ER1978" s="97"/>
      <c r="ES1978" s="97"/>
      <c r="ET1978" s="97"/>
      <c r="EU1978" s="97"/>
      <c r="EV1978" s="97"/>
      <c r="EW1978" s="97"/>
      <c r="EX1978" s="97"/>
      <c r="EY1978" s="97"/>
      <c r="EZ1978" s="97"/>
      <c r="FA1978" s="97"/>
      <c r="FB1978" s="97"/>
      <c r="FC1978" s="97"/>
      <c r="FD1978" s="97"/>
      <c r="FE1978" s="97"/>
      <c r="FF1978" s="97"/>
      <c r="FG1978" s="97"/>
      <c r="FH1978" s="97"/>
      <c r="FI1978" s="97"/>
      <c r="FJ1978" s="97"/>
      <c r="FK1978" s="97"/>
      <c r="FL1978" s="97"/>
      <c r="FM1978" s="97"/>
      <c r="FN1978" s="97"/>
      <c r="FO1978" s="97"/>
      <c r="FP1978" s="97"/>
      <c r="FQ1978" s="97"/>
      <c r="FR1978" s="97"/>
      <c r="FS1978" s="97"/>
      <c r="FT1978" s="97"/>
      <c r="FU1978" s="97"/>
      <c r="FV1978" s="97"/>
      <c r="FW1978" s="97"/>
      <c r="FX1978" s="97"/>
      <c r="FY1978" s="97"/>
      <c r="FZ1978" s="97"/>
      <c r="GA1978" s="97"/>
      <c r="GB1978" s="97"/>
      <c r="GC1978" s="97"/>
      <c r="GD1978" s="97"/>
      <c r="GE1978" s="97"/>
      <c r="GF1978" s="97"/>
      <c r="GG1978" s="97"/>
      <c r="GH1978" s="97"/>
      <c r="GI1978" s="97"/>
      <c r="GJ1978" s="97"/>
      <c r="GK1978" s="97"/>
      <c r="GL1978" s="97"/>
      <c r="GM1978" s="97"/>
      <c r="GN1978" s="97"/>
      <c r="GO1978" s="97"/>
      <c r="GP1978" s="97"/>
      <c r="GQ1978" s="97"/>
      <c r="GR1978" s="97"/>
      <c r="GS1978" s="97"/>
      <c r="GT1978" s="97"/>
      <c r="GU1978" s="97"/>
      <c r="GV1978" s="97"/>
      <c r="GW1978" s="97"/>
      <c r="GX1978" s="97"/>
      <c r="GY1978" s="97"/>
      <c r="GZ1978" s="97"/>
      <c r="HA1978" s="97"/>
      <c r="HB1978" s="97"/>
      <c r="HC1978" s="97"/>
      <c r="HD1978" s="97"/>
      <c r="HE1978" s="97"/>
      <c r="HF1978" s="97"/>
      <c r="HG1978" s="97"/>
      <c r="HH1978" s="97"/>
      <c r="HI1978" s="97"/>
      <c r="HJ1978" s="97"/>
      <c r="HK1978" s="97"/>
      <c r="HL1978" s="97"/>
      <c r="HM1978" s="97"/>
      <c r="HN1978" s="97"/>
      <c r="HO1978" s="97"/>
      <c r="HP1978" s="97"/>
      <c r="HQ1978" s="97"/>
      <c r="HR1978" s="97"/>
      <c r="HS1978" s="97"/>
      <c r="HT1978" s="97"/>
      <c r="HU1978" s="97"/>
      <c r="HV1978" s="97"/>
      <c r="HW1978" s="97"/>
      <c r="HX1978" s="97"/>
      <c r="HY1978" s="97"/>
      <c r="HZ1978" s="97"/>
      <c r="IA1978" s="97"/>
      <c r="IB1978" s="97"/>
      <c r="IC1978" s="97"/>
      <c r="ID1978" s="97"/>
      <c r="IE1978" s="97"/>
      <c r="IF1978" s="97"/>
      <c r="IG1978" s="97"/>
    </row>
    <row r="1979" spans="1:241" s="91" customFormat="1" ht="45" customHeight="1">
      <c r="A1979" s="31" t="s">
        <v>1124</v>
      </c>
      <c r="B1979" s="27" t="s">
        <v>1125</v>
      </c>
      <c r="C1979" s="87" t="s">
        <v>1009</v>
      </c>
      <c r="D1979" s="95">
        <v>10</v>
      </c>
      <c r="E1979" s="75">
        <v>27.45</v>
      </c>
      <c r="F1979" s="76">
        <v>22.5</v>
      </c>
      <c r="G1979" s="89"/>
      <c r="H1979" s="76">
        <f t="shared" si="9"/>
        <v>0</v>
      </c>
      <c r="I1979" s="97"/>
      <c r="J1979" s="97"/>
      <c r="K1979" s="97"/>
      <c r="L1979" s="97"/>
      <c r="M1979" s="97"/>
      <c r="N1979" s="97"/>
      <c r="O1979" s="97"/>
      <c r="P1979" s="97"/>
      <c r="Q1979" s="97"/>
      <c r="R1979" s="97"/>
      <c r="S1979" s="97"/>
      <c r="T1979" s="97"/>
      <c r="U1979" s="97"/>
      <c r="V1979" s="97"/>
      <c r="W1979" s="97"/>
      <c r="X1979" s="97"/>
      <c r="Y1979" s="97"/>
      <c r="Z1979" s="97"/>
      <c r="AA1979" s="97"/>
      <c r="AB1979" s="97"/>
      <c r="AC1979" s="97"/>
      <c r="AD1979" s="97"/>
      <c r="AE1979" s="97"/>
      <c r="AF1979" s="97"/>
      <c r="AG1979" s="97"/>
      <c r="AH1979" s="97"/>
      <c r="AI1979" s="97"/>
      <c r="AJ1979" s="97"/>
      <c r="AK1979" s="97"/>
      <c r="AL1979" s="97"/>
      <c r="AM1979" s="97"/>
      <c r="AN1979" s="97"/>
      <c r="AO1979" s="97"/>
      <c r="AP1979" s="97"/>
      <c r="AQ1979" s="97"/>
      <c r="AR1979" s="97"/>
      <c r="AS1979" s="97"/>
      <c r="AT1979" s="97"/>
      <c r="AU1979" s="97"/>
      <c r="AV1979" s="97"/>
      <c r="AW1979" s="97"/>
      <c r="AX1979" s="97"/>
      <c r="AY1979" s="97"/>
      <c r="AZ1979" s="97"/>
      <c r="BA1979" s="97"/>
      <c r="BB1979" s="97"/>
      <c r="BC1979" s="97"/>
      <c r="BD1979" s="97"/>
      <c r="BE1979" s="97"/>
      <c r="BF1979" s="97"/>
      <c r="BG1979" s="97"/>
      <c r="BH1979" s="97"/>
      <c r="BI1979" s="97"/>
      <c r="BJ1979" s="97"/>
      <c r="BK1979" s="97"/>
      <c r="BL1979" s="97"/>
      <c r="BM1979" s="97"/>
      <c r="BN1979" s="97"/>
      <c r="BO1979" s="97"/>
      <c r="BP1979" s="97"/>
      <c r="BQ1979" s="97"/>
      <c r="BR1979" s="97"/>
      <c r="BS1979" s="97"/>
      <c r="BT1979" s="97"/>
      <c r="BU1979" s="97"/>
      <c r="BV1979" s="97"/>
      <c r="BW1979" s="97"/>
      <c r="BX1979" s="97"/>
      <c r="BY1979" s="97"/>
      <c r="BZ1979" s="97"/>
      <c r="CA1979" s="97"/>
      <c r="CB1979" s="97"/>
      <c r="CC1979" s="97"/>
      <c r="CD1979" s="97"/>
      <c r="CE1979" s="97"/>
      <c r="CF1979" s="97"/>
      <c r="CG1979" s="97"/>
      <c r="CH1979" s="97"/>
      <c r="CI1979" s="97"/>
      <c r="CJ1979" s="97"/>
      <c r="CK1979" s="97"/>
      <c r="CL1979" s="97"/>
      <c r="CM1979" s="97"/>
      <c r="CN1979" s="97"/>
      <c r="CO1979" s="97"/>
      <c r="CP1979" s="97"/>
      <c r="CQ1979" s="97"/>
      <c r="CR1979" s="97"/>
      <c r="CS1979" s="97"/>
      <c r="CT1979" s="97"/>
      <c r="CU1979" s="97"/>
      <c r="CV1979" s="97"/>
      <c r="CW1979" s="97"/>
      <c r="CX1979" s="97"/>
      <c r="CY1979" s="97"/>
      <c r="CZ1979" s="97"/>
      <c r="DA1979" s="97"/>
      <c r="DB1979" s="97"/>
      <c r="DC1979" s="97"/>
      <c r="DD1979" s="97"/>
      <c r="DE1979" s="97"/>
      <c r="DF1979" s="97"/>
      <c r="DG1979" s="97"/>
      <c r="DH1979" s="97"/>
      <c r="DI1979" s="97"/>
      <c r="DJ1979" s="97"/>
      <c r="DK1979" s="97"/>
      <c r="DL1979" s="97"/>
      <c r="DM1979" s="97"/>
      <c r="DN1979" s="97"/>
      <c r="DO1979" s="97"/>
      <c r="DP1979" s="97"/>
      <c r="DQ1979" s="97"/>
      <c r="DR1979" s="97"/>
      <c r="DS1979" s="97"/>
      <c r="DT1979" s="97"/>
      <c r="DU1979" s="97"/>
      <c r="DV1979" s="97"/>
      <c r="DW1979" s="97"/>
      <c r="DX1979" s="97"/>
      <c r="DY1979" s="97"/>
      <c r="DZ1979" s="97"/>
      <c r="EA1979" s="97"/>
      <c r="EB1979" s="97"/>
      <c r="EC1979" s="97"/>
      <c r="ED1979" s="97"/>
      <c r="EE1979" s="97"/>
      <c r="EF1979" s="97"/>
      <c r="EG1979" s="97"/>
      <c r="EH1979" s="97"/>
      <c r="EI1979" s="97"/>
      <c r="EJ1979" s="97"/>
      <c r="EK1979" s="97"/>
      <c r="EL1979" s="97"/>
      <c r="EM1979" s="97"/>
      <c r="EN1979" s="97"/>
      <c r="EO1979" s="97"/>
      <c r="EP1979" s="97"/>
      <c r="EQ1979" s="97"/>
      <c r="ER1979" s="97"/>
      <c r="ES1979" s="97"/>
      <c r="ET1979" s="97"/>
      <c r="EU1979" s="97"/>
      <c r="EV1979" s="97"/>
      <c r="EW1979" s="97"/>
      <c r="EX1979" s="97"/>
      <c r="EY1979" s="97"/>
      <c r="EZ1979" s="97"/>
      <c r="FA1979" s="97"/>
      <c r="FB1979" s="97"/>
      <c r="FC1979" s="97"/>
      <c r="FD1979" s="97"/>
      <c r="FE1979" s="97"/>
      <c r="FF1979" s="97"/>
      <c r="FG1979" s="97"/>
      <c r="FH1979" s="97"/>
      <c r="FI1979" s="97"/>
      <c r="FJ1979" s="97"/>
      <c r="FK1979" s="97"/>
      <c r="FL1979" s="97"/>
      <c r="FM1979" s="97"/>
      <c r="FN1979" s="97"/>
      <c r="FO1979" s="97"/>
      <c r="FP1979" s="97"/>
      <c r="FQ1979" s="97"/>
      <c r="FR1979" s="97"/>
      <c r="FS1979" s="97"/>
      <c r="FT1979" s="97"/>
      <c r="FU1979" s="97"/>
      <c r="FV1979" s="97"/>
      <c r="FW1979" s="97"/>
      <c r="FX1979" s="97"/>
      <c r="FY1979" s="97"/>
      <c r="FZ1979" s="97"/>
      <c r="GA1979" s="97"/>
      <c r="GB1979" s="97"/>
      <c r="GC1979" s="97"/>
      <c r="GD1979" s="97"/>
      <c r="GE1979" s="97"/>
      <c r="GF1979" s="97"/>
      <c r="GG1979" s="97"/>
      <c r="GH1979" s="97"/>
      <c r="GI1979" s="97"/>
      <c r="GJ1979" s="97"/>
      <c r="GK1979" s="97"/>
      <c r="GL1979" s="97"/>
      <c r="GM1979" s="97"/>
      <c r="GN1979" s="97"/>
      <c r="GO1979" s="97"/>
      <c r="GP1979" s="97"/>
      <c r="GQ1979" s="97"/>
      <c r="GR1979" s="97"/>
      <c r="GS1979" s="97"/>
      <c r="GT1979" s="97"/>
      <c r="GU1979" s="97"/>
      <c r="GV1979" s="97"/>
      <c r="GW1979" s="97"/>
      <c r="GX1979" s="97"/>
      <c r="GY1979" s="97"/>
      <c r="GZ1979" s="97"/>
      <c r="HA1979" s="97"/>
      <c r="HB1979" s="97"/>
      <c r="HC1979" s="97"/>
      <c r="HD1979" s="97"/>
      <c r="HE1979" s="97"/>
      <c r="HF1979" s="97"/>
      <c r="HG1979" s="97"/>
      <c r="HH1979" s="97"/>
      <c r="HI1979" s="97"/>
      <c r="HJ1979" s="97"/>
      <c r="HK1979" s="97"/>
      <c r="HL1979" s="97"/>
      <c r="HM1979" s="97"/>
      <c r="HN1979" s="97"/>
      <c r="HO1979" s="97"/>
      <c r="HP1979" s="97"/>
      <c r="HQ1979" s="97"/>
      <c r="HR1979" s="97"/>
      <c r="HS1979" s="97"/>
      <c r="HT1979" s="97"/>
      <c r="HU1979" s="97"/>
      <c r="HV1979" s="97"/>
      <c r="HW1979" s="97"/>
      <c r="HX1979" s="97"/>
      <c r="HY1979" s="97"/>
      <c r="HZ1979" s="97"/>
      <c r="IA1979" s="97"/>
      <c r="IB1979" s="97"/>
      <c r="IC1979" s="97"/>
      <c r="ID1979" s="97"/>
      <c r="IE1979" s="97"/>
      <c r="IF1979" s="97"/>
      <c r="IG1979" s="97"/>
    </row>
    <row r="1980" spans="1:241" s="91" customFormat="1" ht="45" customHeight="1">
      <c r="A1980" s="31" t="s">
        <v>1126</v>
      </c>
      <c r="B1980" s="27" t="s">
        <v>1127</v>
      </c>
      <c r="C1980" s="87" t="s">
        <v>1009</v>
      </c>
      <c r="D1980" s="95">
        <v>10</v>
      </c>
      <c r="E1980" s="75">
        <v>36.369999999999997</v>
      </c>
      <c r="F1980" s="76">
        <v>29.81</v>
      </c>
      <c r="G1980" s="89"/>
      <c r="H1980" s="76">
        <f t="shared" si="9"/>
        <v>0</v>
      </c>
      <c r="I1980" s="97"/>
      <c r="J1980" s="97"/>
      <c r="K1980" s="97"/>
      <c r="L1980" s="97"/>
      <c r="M1980" s="97"/>
      <c r="N1980" s="97"/>
      <c r="O1980" s="97"/>
      <c r="P1980" s="97"/>
      <c r="Q1980" s="97"/>
      <c r="R1980" s="97"/>
      <c r="S1980" s="97"/>
      <c r="T1980" s="97"/>
      <c r="U1980" s="97"/>
      <c r="V1980" s="97"/>
      <c r="W1980" s="97"/>
      <c r="X1980" s="97"/>
      <c r="Y1980" s="97"/>
      <c r="Z1980" s="97"/>
      <c r="AA1980" s="97"/>
      <c r="AB1980" s="97"/>
      <c r="AC1980" s="97"/>
      <c r="AD1980" s="97"/>
      <c r="AE1980" s="97"/>
      <c r="AF1980" s="97"/>
      <c r="AG1980" s="97"/>
      <c r="AH1980" s="97"/>
      <c r="AI1980" s="97"/>
      <c r="AJ1980" s="97"/>
      <c r="AK1980" s="97"/>
      <c r="AL1980" s="97"/>
      <c r="AM1980" s="97"/>
      <c r="AN1980" s="97"/>
      <c r="AO1980" s="97"/>
      <c r="AP1980" s="97"/>
      <c r="AQ1980" s="97"/>
      <c r="AR1980" s="97"/>
      <c r="AS1980" s="97"/>
      <c r="AT1980" s="97"/>
      <c r="AU1980" s="97"/>
      <c r="AV1980" s="97"/>
      <c r="AW1980" s="97"/>
      <c r="AX1980" s="97"/>
      <c r="AY1980" s="97"/>
      <c r="AZ1980" s="97"/>
      <c r="BA1980" s="97"/>
      <c r="BB1980" s="97"/>
      <c r="BC1980" s="97"/>
      <c r="BD1980" s="97"/>
      <c r="BE1980" s="97"/>
      <c r="BF1980" s="97"/>
      <c r="BG1980" s="97"/>
      <c r="BH1980" s="97"/>
      <c r="BI1980" s="97"/>
      <c r="BJ1980" s="97"/>
      <c r="BK1980" s="97"/>
      <c r="BL1980" s="97"/>
      <c r="BM1980" s="97"/>
      <c r="BN1980" s="97"/>
      <c r="BO1980" s="97"/>
      <c r="BP1980" s="97"/>
      <c r="BQ1980" s="97"/>
      <c r="BR1980" s="97"/>
      <c r="BS1980" s="97"/>
      <c r="BT1980" s="97"/>
      <c r="BU1980" s="97"/>
      <c r="BV1980" s="97"/>
      <c r="BW1980" s="97"/>
      <c r="BX1980" s="97"/>
      <c r="BY1980" s="97"/>
      <c r="BZ1980" s="97"/>
      <c r="CA1980" s="97"/>
      <c r="CB1980" s="97"/>
      <c r="CC1980" s="97"/>
      <c r="CD1980" s="97"/>
      <c r="CE1980" s="97"/>
      <c r="CF1980" s="97"/>
      <c r="CG1980" s="97"/>
      <c r="CH1980" s="97"/>
      <c r="CI1980" s="97"/>
      <c r="CJ1980" s="97"/>
      <c r="CK1980" s="97"/>
      <c r="CL1980" s="97"/>
      <c r="CM1980" s="97"/>
      <c r="CN1980" s="97"/>
      <c r="CO1980" s="97"/>
      <c r="CP1980" s="97"/>
      <c r="CQ1980" s="97"/>
      <c r="CR1980" s="97"/>
      <c r="CS1980" s="97"/>
      <c r="CT1980" s="97"/>
      <c r="CU1980" s="97"/>
      <c r="CV1980" s="97"/>
      <c r="CW1980" s="97"/>
      <c r="CX1980" s="97"/>
      <c r="CY1980" s="97"/>
      <c r="CZ1980" s="97"/>
      <c r="DA1980" s="97"/>
      <c r="DB1980" s="97"/>
      <c r="DC1980" s="97"/>
      <c r="DD1980" s="97"/>
      <c r="DE1980" s="97"/>
      <c r="DF1980" s="97"/>
      <c r="DG1980" s="97"/>
      <c r="DH1980" s="97"/>
      <c r="DI1980" s="97"/>
      <c r="DJ1980" s="97"/>
      <c r="DK1980" s="97"/>
      <c r="DL1980" s="97"/>
      <c r="DM1980" s="97"/>
      <c r="DN1980" s="97"/>
      <c r="DO1980" s="97"/>
      <c r="DP1980" s="97"/>
      <c r="DQ1980" s="97"/>
      <c r="DR1980" s="97"/>
      <c r="DS1980" s="97"/>
      <c r="DT1980" s="97"/>
      <c r="DU1980" s="97"/>
      <c r="DV1980" s="97"/>
      <c r="DW1980" s="97"/>
      <c r="DX1980" s="97"/>
      <c r="DY1980" s="97"/>
      <c r="DZ1980" s="97"/>
      <c r="EA1980" s="97"/>
      <c r="EB1980" s="97"/>
      <c r="EC1980" s="97"/>
      <c r="ED1980" s="97"/>
      <c r="EE1980" s="97"/>
      <c r="EF1980" s="97"/>
      <c r="EG1980" s="97"/>
      <c r="EH1980" s="97"/>
      <c r="EI1980" s="97"/>
      <c r="EJ1980" s="97"/>
      <c r="EK1980" s="97"/>
      <c r="EL1980" s="97"/>
      <c r="EM1980" s="97"/>
      <c r="EN1980" s="97"/>
      <c r="EO1980" s="97"/>
      <c r="EP1980" s="97"/>
      <c r="EQ1980" s="97"/>
      <c r="ER1980" s="97"/>
      <c r="ES1980" s="97"/>
      <c r="ET1980" s="97"/>
      <c r="EU1980" s="97"/>
      <c r="EV1980" s="97"/>
      <c r="EW1980" s="97"/>
      <c r="EX1980" s="97"/>
      <c r="EY1980" s="97"/>
      <c r="EZ1980" s="97"/>
      <c r="FA1980" s="97"/>
      <c r="FB1980" s="97"/>
      <c r="FC1980" s="97"/>
      <c r="FD1980" s="97"/>
      <c r="FE1980" s="97"/>
      <c r="FF1980" s="97"/>
      <c r="FG1980" s="97"/>
      <c r="FH1980" s="97"/>
      <c r="FI1980" s="97"/>
      <c r="FJ1980" s="97"/>
      <c r="FK1980" s="97"/>
      <c r="FL1980" s="97"/>
      <c r="FM1980" s="97"/>
      <c r="FN1980" s="97"/>
      <c r="FO1980" s="97"/>
      <c r="FP1980" s="97"/>
      <c r="FQ1980" s="97"/>
      <c r="FR1980" s="97"/>
      <c r="FS1980" s="97"/>
      <c r="FT1980" s="97"/>
      <c r="FU1980" s="97"/>
      <c r="FV1980" s="97"/>
      <c r="FW1980" s="97"/>
      <c r="FX1980" s="97"/>
      <c r="FY1980" s="97"/>
      <c r="FZ1980" s="97"/>
      <c r="GA1980" s="97"/>
      <c r="GB1980" s="97"/>
      <c r="GC1980" s="97"/>
      <c r="GD1980" s="97"/>
      <c r="GE1980" s="97"/>
      <c r="GF1980" s="97"/>
      <c r="GG1980" s="97"/>
      <c r="GH1980" s="97"/>
      <c r="GI1980" s="97"/>
      <c r="GJ1980" s="97"/>
      <c r="GK1980" s="97"/>
      <c r="GL1980" s="97"/>
      <c r="GM1980" s="97"/>
      <c r="GN1980" s="97"/>
      <c r="GO1980" s="97"/>
      <c r="GP1980" s="97"/>
      <c r="GQ1980" s="97"/>
      <c r="GR1980" s="97"/>
      <c r="GS1980" s="97"/>
      <c r="GT1980" s="97"/>
      <c r="GU1980" s="97"/>
      <c r="GV1980" s="97"/>
      <c r="GW1980" s="97"/>
      <c r="GX1980" s="97"/>
      <c r="GY1980" s="97"/>
      <c r="GZ1980" s="97"/>
      <c r="HA1980" s="97"/>
      <c r="HB1980" s="97"/>
      <c r="HC1980" s="97"/>
      <c r="HD1980" s="97"/>
      <c r="HE1980" s="97"/>
      <c r="HF1980" s="97"/>
      <c r="HG1980" s="97"/>
      <c r="HH1980" s="97"/>
      <c r="HI1980" s="97"/>
      <c r="HJ1980" s="97"/>
      <c r="HK1980" s="97"/>
      <c r="HL1980" s="97"/>
      <c r="HM1980" s="97"/>
      <c r="HN1980" s="97"/>
      <c r="HO1980" s="97"/>
      <c r="HP1980" s="97"/>
      <c r="HQ1980" s="97"/>
      <c r="HR1980" s="97"/>
      <c r="HS1980" s="97"/>
      <c r="HT1980" s="97"/>
      <c r="HU1980" s="97"/>
      <c r="HV1980" s="97"/>
      <c r="HW1980" s="97"/>
      <c r="HX1980" s="97"/>
      <c r="HY1980" s="97"/>
      <c r="HZ1980" s="97"/>
      <c r="IA1980" s="97"/>
      <c r="IB1980" s="97"/>
      <c r="IC1980" s="97"/>
      <c r="ID1980" s="97"/>
      <c r="IE1980" s="97"/>
      <c r="IF1980" s="97"/>
      <c r="IG1980" s="97"/>
    </row>
    <row r="1981" spans="1:241" s="91" customFormat="1" ht="45" customHeight="1">
      <c r="A1981" s="31" t="s">
        <v>1128</v>
      </c>
      <c r="B1981" s="27" t="s">
        <v>1129</v>
      </c>
      <c r="C1981" s="87" t="s">
        <v>1009</v>
      </c>
      <c r="D1981" s="95">
        <v>25</v>
      </c>
      <c r="E1981" s="75">
        <v>6.47</v>
      </c>
      <c r="F1981" s="76">
        <v>5.3</v>
      </c>
      <c r="G1981" s="89"/>
      <c r="H1981" s="76">
        <f t="shared" si="9"/>
        <v>0</v>
      </c>
      <c r="I1981" s="97"/>
      <c r="J1981" s="97"/>
      <c r="K1981" s="97"/>
      <c r="L1981" s="97"/>
      <c r="M1981" s="97"/>
      <c r="N1981" s="97"/>
      <c r="O1981" s="97"/>
      <c r="P1981" s="97"/>
      <c r="Q1981" s="97"/>
      <c r="R1981" s="97"/>
      <c r="S1981" s="97"/>
      <c r="T1981" s="97"/>
      <c r="U1981" s="97"/>
      <c r="V1981" s="97"/>
      <c r="W1981" s="97"/>
      <c r="X1981" s="97"/>
      <c r="Y1981" s="97"/>
      <c r="Z1981" s="97"/>
      <c r="AA1981" s="97"/>
      <c r="AB1981" s="97"/>
      <c r="AC1981" s="97"/>
      <c r="AD1981" s="97"/>
      <c r="AE1981" s="97"/>
      <c r="AF1981" s="97"/>
      <c r="AG1981" s="97"/>
      <c r="AH1981" s="97"/>
      <c r="AI1981" s="97"/>
      <c r="AJ1981" s="97"/>
      <c r="AK1981" s="97"/>
      <c r="AL1981" s="97"/>
      <c r="AM1981" s="97"/>
      <c r="AN1981" s="97"/>
      <c r="AO1981" s="97"/>
      <c r="AP1981" s="97"/>
      <c r="AQ1981" s="97"/>
      <c r="AR1981" s="97"/>
      <c r="AS1981" s="97"/>
      <c r="AT1981" s="97"/>
      <c r="AU1981" s="97"/>
      <c r="AV1981" s="97"/>
      <c r="AW1981" s="97"/>
      <c r="AX1981" s="97"/>
      <c r="AY1981" s="97"/>
      <c r="AZ1981" s="97"/>
      <c r="BA1981" s="97"/>
      <c r="BB1981" s="97"/>
      <c r="BC1981" s="97"/>
      <c r="BD1981" s="97"/>
      <c r="BE1981" s="97"/>
      <c r="BF1981" s="97"/>
      <c r="BG1981" s="97"/>
      <c r="BH1981" s="97"/>
      <c r="BI1981" s="97"/>
      <c r="BJ1981" s="97"/>
      <c r="BK1981" s="97"/>
      <c r="BL1981" s="97"/>
      <c r="BM1981" s="97"/>
      <c r="BN1981" s="97"/>
      <c r="BO1981" s="97"/>
      <c r="BP1981" s="97"/>
      <c r="BQ1981" s="97"/>
      <c r="BR1981" s="97"/>
      <c r="BS1981" s="97"/>
      <c r="BT1981" s="97"/>
      <c r="BU1981" s="97"/>
      <c r="BV1981" s="97"/>
      <c r="BW1981" s="97"/>
      <c r="BX1981" s="97"/>
      <c r="BY1981" s="97"/>
      <c r="BZ1981" s="97"/>
      <c r="CA1981" s="97"/>
      <c r="CB1981" s="97"/>
      <c r="CC1981" s="97"/>
      <c r="CD1981" s="97"/>
      <c r="CE1981" s="97"/>
      <c r="CF1981" s="97"/>
      <c r="CG1981" s="97"/>
      <c r="CH1981" s="97"/>
      <c r="CI1981" s="97"/>
      <c r="CJ1981" s="97"/>
      <c r="CK1981" s="97"/>
      <c r="CL1981" s="97"/>
      <c r="CM1981" s="97"/>
      <c r="CN1981" s="97"/>
      <c r="CO1981" s="97"/>
      <c r="CP1981" s="97"/>
      <c r="CQ1981" s="97"/>
      <c r="CR1981" s="97"/>
      <c r="CS1981" s="97"/>
      <c r="CT1981" s="97"/>
      <c r="CU1981" s="97"/>
      <c r="CV1981" s="97"/>
      <c r="CW1981" s="97"/>
      <c r="CX1981" s="97"/>
      <c r="CY1981" s="97"/>
      <c r="CZ1981" s="97"/>
      <c r="DA1981" s="97"/>
      <c r="DB1981" s="97"/>
      <c r="DC1981" s="97"/>
      <c r="DD1981" s="97"/>
      <c r="DE1981" s="97"/>
      <c r="DF1981" s="97"/>
      <c r="DG1981" s="97"/>
      <c r="DH1981" s="97"/>
      <c r="DI1981" s="97"/>
      <c r="DJ1981" s="97"/>
      <c r="DK1981" s="97"/>
      <c r="DL1981" s="97"/>
      <c r="DM1981" s="97"/>
      <c r="DN1981" s="97"/>
      <c r="DO1981" s="97"/>
      <c r="DP1981" s="97"/>
      <c r="DQ1981" s="97"/>
      <c r="DR1981" s="97"/>
      <c r="DS1981" s="97"/>
      <c r="DT1981" s="97"/>
      <c r="DU1981" s="97"/>
      <c r="DV1981" s="97"/>
      <c r="DW1981" s="97"/>
      <c r="DX1981" s="97"/>
      <c r="DY1981" s="97"/>
      <c r="DZ1981" s="97"/>
      <c r="EA1981" s="97"/>
      <c r="EB1981" s="97"/>
      <c r="EC1981" s="97"/>
      <c r="ED1981" s="97"/>
      <c r="EE1981" s="97"/>
      <c r="EF1981" s="97"/>
      <c r="EG1981" s="97"/>
      <c r="EH1981" s="97"/>
      <c r="EI1981" s="97"/>
      <c r="EJ1981" s="97"/>
      <c r="EK1981" s="97"/>
      <c r="EL1981" s="97"/>
      <c r="EM1981" s="97"/>
      <c r="EN1981" s="97"/>
      <c r="EO1981" s="97"/>
      <c r="EP1981" s="97"/>
      <c r="EQ1981" s="97"/>
      <c r="ER1981" s="97"/>
      <c r="ES1981" s="97"/>
      <c r="ET1981" s="97"/>
      <c r="EU1981" s="97"/>
      <c r="EV1981" s="97"/>
      <c r="EW1981" s="97"/>
      <c r="EX1981" s="97"/>
      <c r="EY1981" s="97"/>
      <c r="EZ1981" s="97"/>
      <c r="FA1981" s="97"/>
      <c r="FB1981" s="97"/>
      <c r="FC1981" s="97"/>
      <c r="FD1981" s="97"/>
      <c r="FE1981" s="97"/>
      <c r="FF1981" s="97"/>
      <c r="FG1981" s="97"/>
      <c r="FH1981" s="97"/>
      <c r="FI1981" s="97"/>
      <c r="FJ1981" s="97"/>
      <c r="FK1981" s="97"/>
      <c r="FL1981" s="97"/>
      <c r="FM1981" s="97"/>
      <c r="FN1981" s="97"/>
      <c r="FO1981" s="97"/>
      <c r="FP1981" s="97"/>
      <c r="FQ1981" s="97"/>
      <c r="FR1981" s="97"/>
      <c r="FS1981" s="97"/>
      <c r="FT1981" s="97"/>
      <c r="FU1981" s="97"/>
      <c r="FV1981" s="97"/>
      <c r="FW1981" s="97"/>
      <c r="FX1981" s="97"/>
      <c r="FY1981" s="97"/>
      <c r="FZ1981" s="97"/>
      <c r="GA1981" s="97"/>
      <c r="GB1981" s="97"/>
      <c r="GC1981" s="97"/>
      <c r="GD1981" s="97"/>
      <c r="GE1981" s="97"/>
      <c r="GF1981" s="97"/>
      <c r="GG1981" s="97"/>
      <c r="GH1981" s="97"/>
      <c r="GI1981" s="97"/>
      <c r="GJ1981" s="97"/>
      <c r="GK1981" s="97"/>
      <c r="GL1981" s="97"/>
      <c r="GM1981" s="97"/>
      <c r="GN1981" s="97"/>
      <c r="GO1981" s="97"/>
      <c r="GP1981" s="97"/>
      <c r="GQ1981" s="97"/>
      <c r="GR1981" s="97"/>
      <c r="GS1981" s="97"/>
      <c r="GT1981" s="97"/>
      <c r="GU1981" s="97"/>
      <c r="GV1981" s="97"/>
      <c r="GW1981" s="97"/>
      <c r="GX1981" s="97"/>
      <c r="GY1981" s="97"/>
      <c r="GZ1981" s="97"/>
      <c r="HA1981" s="97"/>
      <c r="HB1981" s="97"/>
      <c r="HC1981" s="97"/>
      <c r="HD1981" s="97"/>
      <c r="HE1981" s="97"/>
      <c r="HF1981" s="97"/>
      <c r="HG1981" s="97"/>
      <c r="HH1981" s="97"/>
      <c r="HI1981" s="97"/>
      <c r="HJ1981" s="97"/>
      <c r="HK1981" s="97"/>
      <c r="HL1981" s="97"/>
      <c r="HM1981" s="97"/>
      <c r="HN1981" s="97"/>
      <c r="HO1981" s="97"/>
      <c r="HP1981" s="97"/>
      <c r="HQ1981" s="97"/>
      <c r="HR1981" s="97"/>
      <c r="HS1981" s="97"/>
      <c r="HT1981" s="97"/>
      <c r="HU1981" s="97"/>
      <c r="HV1981" s="97"/>
      <c r="HW1981" s="97"/>
      <c r="HX1981" s="97"/>
      <c r="HY1981" s="97"/>
      <c r="HZ1981" s="97"/>
      <c r="IA1981" s="97"/>
      <c r="IB1981" s="97"/>
      <c r="IC1981" s="97"/>
      <c r="ID1981" s="97"/>
      <c r="IE1981" s="97"/>
      <c r="IF1981" s="97"/>
      <c r="IG1981" s="97"/>
    </row>
    <row r="1982" spans="1:241" s="91" customFormat="1" ht="45" customHeight="1">
      <c r="A1982" s="38" t="s">
        <v>1478</v>
      </c>
      <c r="B1982" s="27" t="s">
        <v>1479</v>
      </c>
      <c r="C1982" s="42" t="s">
        <v>1009</v>
      </c>
      <c r="D1982" s="42">
        <v>50</v>
      </c>
      <c r="E1982" s="75">
        <v>4.75</v>
      </c>
      <c r="F1982" s="76">
        <v>3.89</v>
      </c>
      <c r="G1982" s="89"/>
      <c r="H1982" s="76">
        <f t="shared" si="9"/>
        <v>0</v>
      </c>
      <c r="I1982" s="97"/>
      <c r="J1982" s="97"/>
      <c r="K1982" s="97"/>
      <c r="L1982" s="97"/>
      <c r="M1982" s="97"/>
      <c r="N1982" s="97"/>
      <c r="O1982" s="97"/>
      <c r="P1982" s="97"/>
      <c r="Q1982" s="97"/>
      <c r="R1982" s="97"/>
      <c r="S1982" s="97"/>
      <c r="T1982" s="97"/>
      <c r="U1982" s="97"/>
      <c r="V1982" s="97"/>
      <c r="W1982" s="97"/>
      <c r="X1982" s="97"/>
      <c r="Y1982" s="97"/>
      <c r="Z1982" s="97"/>
      <c r="AA1982" s="97"/>
      <c r="AB1982" s="97"/>
      <c r="AC1982" s="97"/>
      <c r="AD1982" s="97"/>
      <c r="AE1982" s="97"/>
      <c r="AF1982" s="97"/>
      <c r="AG1982" s="97"/>
      <c r="AH1982" s="97"/>
      <c r="AI1982" s="97"/>
      <c r="AJ1982" s="97"/>
      <c r="AK1982" s="97"/>
      <c r="AL1982" s="97"/>
      <c r="AM1982" s="97"/>
      <c r="AN1982" s="97"/>
      <c r="AO1982" s="97"/>
      <c r="AP1982" s="97"/>
      <c r="AQ1982" s="97"/>
      <c r="AR1982" s="97"/>
      <c r="AS1982" s="97"/>
      <c r="AT1982" s="97"/>
      <c r="AU1982" s="97"/>
      <c r="AV1982" s="97"/>
      <c r="AW1982" s="97"/>
      <c r="AX1982" s="97"/>
      <c r="AY1982" s="97"/>
      <c r="AZ1982" s="97"/>
      <c r="BA1982" s="97"/>
      <c r="BB1982" s="97"/>
      <c r="BC1982" s="97"/>
      <c r="BD1982" s="97"/>
      <c r="BE1982" s="97"/>
      <c r="BF1982" s="97"/>
      <c r="BG1982" s="97"/>
      <c r="BH1982" s="97"/>
      <c r="BI1982" s="97"/>
      <c r="BJ1982" s="97"/>
      <c r="BK1982" s="97"/>
      <c r="BL1982" s="97"/>
      <c r="BM1982" s="97"/>
      <c r="BN1982" s="97"/>
      <c r="BO1982" s="97"/>
      <c r="BP1982" s="97"/>
      <c r="BQ1982" s="97"/>
      <c r="BR1982" s="97"/>
      <c r="BS1982" s="97"/>
      <c r="BT1982" s="97"/>
      <c r="BU1982" s="97"/>
      <c r="BV1982" s="97"/>
      <c r="BW1982" s="97"/>
      <c r="BX1982" s="97"/>
      <c r="BY1982" s="97"/>
      <c r="BZ1982" s="97"/>
      <c r="CA1982" s="97"/>
      <c r="CB1982" s="97"/>
      <c r="CC1982" s="97"/>
      <c r="CD1982" s="97"/>
      <c r="CE1982" s="97"/>
      <c r="CF1982" s="97"/>
      <c r="CG1982" s="97"/>
      <c r="CH1982" s="97"/>
      <c r="CI1982" s="97"/>
      <c r="CJ1982" s="97"/>
      <c r="CK1982" s="97"/>
      <c r="CL1982" s="97"/>
      <c r="CM1982" s="97"/>
      <c r="CN1982" s="97"/>
      <c r="CO1982" s="97"/>
      <c r="CP1982" s="97"/>
      <c r="CQ1982" s="97"/>
      <c r="CR1982" s="97"/>
      <c r="CS1982" s="97"/>
      <c r="CT1982" s="97"/>
      <c r="CU1982" s="97"/>
      <c r="CV1982" s="97"/>
      <c r="CW1982" s="97"/>
      <c r="CX1982" s="97"/>
      <c r="CY1982" s="97"/>
      <c r="CZ1982" s="97"/>
      <c r="DA1982" s="97"/>
      <c r="DB1982" s="97"/>
      <c r="DC1982" s="97"/>
      <c r="DD1982" s="97"/>
      <c r="DE1982" s="97"/>
      <c r="DF1982" s="97"/>
      <c r="DG1982" s="97"/>
      <c r="DH1982" s="97"/>
      <c r="DI1982" s="97"/>
      <c r="DJ1982" s="97"/>
      <c r="DK1982" s="97"/>
      <c r="DL1982" s="97"/>
      <c r="DM1982" s="97"/>
      <c r="DN1982" s="97"/>
      <c r="DO1982" s="97"/>
      <c r="DP1982" s="97"/>
      <c r="DQ1982" s="97"/>
      <c r="DR1982" s="97"/>
      <c r="DS1982" s="97"/>
      <c r="DT1982" s="97"/>
      <c r="DU1982" s="97"/>
      <c r="DV1982" s="97"/>
      <c r="DW1982" s="97"/>
      <c r="DX1982" s="97"/>
      <c r="DY1982" s="97"/>
      <c r="DZ1982" s="97"/>
      <c r="EA1982" s="97"/>
      <c r="EB1982" s="97"/>
      <c r="EC1982" s="97"/>
      <c r="ED1982" s="97"/>
      <c r="EE1982" s="97"/>
      <c r="EF1982" s="97"/>
      <c r="EG1982" s="97"/>
      <c r="EH1982" s="97"/>
      <c r="EI1982" s="97"/>
      <c r="EJ1982" s="97"/>
      <c r="EK1982" s="97"/>
      <c r="EL1982" s="97"/>
      <c r="EM1982" s="97"/>
      <c r="EN1982" s="97"/>
      <c r="EO1982" s="97"/>
      <c r="EP1982" s="97"/>
      <c r="EQ1982" s="97"/>
      <c r="ER1982" s="97"/>
      <c r="ES1982" s="97"/>
      <c r="ET1982" s="97"/>
      <c r="EU1982" s="97"/>
      <c r="EV1982" s="97"/>
      <c r="EW1982" s="97"/>
      <c r="EX1982" s="97"/>
      <c r="EY1982" s="97"/>
      <c r="EZ1982" s="97"/>
      <c r="FA1982" s="97"/>
      <c r="FB1982" s="97"/>
      <c r="FC1982" s="97"/>
      <c r="FD1982" s="97"/>
      <c r="FE1982" s="97"/>
      <c r="FF1982" s="97"/>
      <c r="FG1982" s="97"/>
      <c r="FH1982" s="97"/>
      <c r="FI1982" s="97"/>
      <c r="FJ1982" s="97"/>
      <c r="FK1982" s="97"/>
      <c r="FL1982" s="97"/>
      <c r="FM1982" s="97"/>
      <c r="FN1982" s="97"/>
      <c r="FO1982" s="97"/>
      <c r="FP1982" s="97"/>
      <c r="FQ1982" s="97"/>
      <c r="FR1982" s="97"/>
      <c r="FS1982" s="97"/>
      <c r="FT1982" s="97"/>
      <c r="FU1982" s="97"/>
      <c r="FV1982" s="97"/>
      <c r="FW1982" s="97"/>
      <c r="FX1982" s="97"/>
      <c r="FY1982" s="97"/>
      <c r="FZ1982" s="97"/>
      <c r="GA1982" s="97"/>
      <c r="GB1982" s="97"/>
      <c r="GC1982" s="97"/>
      <c r="GD1982" s="97"/>
      <c r="GE1982" s="97"/>
      <c r="GF1982" s="97"/>
      <c r="GG1982" s="97"/>
      <c r="GH1982" s="97"/>
      <c r="GI1982" s="97"/>
      <c r="GJ1982" s="97"/>
      <c r="GK1982" s="97"/>
      <c r="GL1982" s="97"/>
      <c r="GM1982" s="97"/>
      <c r="GN1982" s="97"/>
      <c r="GO1982" s="97"/>
      <c r="GP1982" s="97"/>
      <c r="GQ1982" s="97"/>
      <c r="GR1982" s="97"/>
      <c r="GS1982" s="97"/>
      <c r="GT1982" s="97"/>
      <c r="GU1982" s="97"/>
      <c r="GV1982" s="97"/>
      <c r="GW1982" s="97"/>
      <c r="GX1982" s="97"/>
      <c r="GY1982" s="97"/>
      <c r="GZ1982" s="97"/>
      <c r="HA1982" s="97"/>
      <c r="HB1982" s="97"/>
      <c r="HC1982" s="97"/>
      <c r="HD1982" s="97"/>
      <c r="HE1982" s="97"/>
      <c r="HF1982" s="97"/>
      <c r="HG1982" s="97"/>
      <c r="HH1982" s="97"/>
      <c r="HI1982" s="97"/>
      <c r="HJ1982" s="97"/>
      <c r="HK1982" s="97"/>
      <c r="HL1982" s="97"/>
      <c r="HM1982" s="97"/>
      <c r="HN1982" s="97"/>
      <c r="HO1982" s="97"/>
      <c r="HP1982" s="97"/>
      <c r="HQ1982" s="97"/>
      <c r="HR1982" s="97"/>
      <c r="HS1982" s="97"/>
      <c r="HT1982" s="97"/>
      <c r="HU1982" s="97"/>
      <c r="HV1982" s="97"/>
      <c r="HW1982" s="97"/>
      <c r="HX1982" s="97"/>
      <c r="HY1982" s="97"/>
      <c r="HZ1982" s="97"/>
      <c r="IA1982" s="97"/>
      <c r="IB1982" s="97"/>
      <c r="IC1982" s="97"/>
      <c r="ID1982" s="97"/>
      <c r="IE1982" s="97"/>
      <c r="IF1982" s="97"/>
      <c r="IG1982" s="97"/>
    </row>
    <row r="1983" spans="1:241" s="91" customFormat="1" ht="45" customHeight="1">
      <c r="A1983" s="31" t="s">
        <v>2517</v>
      </c>
      <c r="B1983" s="27" t="s">
        <v>2518</v>
      </c>
      <c r="C1983" s="42" t="s">
        <v>1009</v>
      </c>
      <c r="D1983" s="42"/>
      <c r="E1983" s="75">
        <v>5.61</v>
      </c>
      <c r="F1983" s="76">
        <v>4.5999999999999996</v>
      </c>
      <c r="G1983" s="89"/>
      <c r="H1983" s="76">
        <f t="shared" si="9"/>
        <v>0</v>
      </c>
      <c r="I1983" s="97"/>
      <c r="J1983" s="97"/>
      <c r="K1983" s="97"/>
      <c r="L1983" s="97"/>
      <c r="M1983" s="97"/>
      <c r="N1983" s="97"/>
      <c r="O1983" s="97"/>
      <c r="P1983" s="97"/>
      <c r="Q1983" s="97"/>
      <c r="R1983" s="97"/>
      <c r="S1983" s="97"/>
      <c r="T1983" s="97"/>
      <c r="U1983" s="97"/>
      <c r="V1983" s="97"/>
      <c r="W1983" s="97"/>
      <c r="X1983" s="97"/>
      <c r="Y1983" s="97"/>
      <c r="Z1983" s="97"/>
      <c r="AA1983" s="97"/>
      <c r="AB1983" s="97"/>
      <c r="AC1983" s="97"/>
      <c r="AD1983" s="97"/>
      <c r="AE1983" s="97"/>
      <c r="AF1983" s="97"/>
      <c r="AG1983" s="97"/>
      <c r="AH1983" s="97"/>
      <c r="AI1983" s="97"/>
      <c r="AJ1983" s="97"/>
      <c r="AK1983" s="97"/>
      <c r="AL1983" s="97"/>
      <c r="AM1983" s="97"/>
      <c r="AN1983" s="97"/>
      <c r="AO1983" s="97"/>
      <c r="AP1983" s="97"/>
      <c r="AQ1983" s="97"/>
      <c r="AR1983" s="97"/>
      <c r="AS1983" s="97"/>
      <c r="AT1983" s="97"/>
      <c r="AU1983" s="97"/>
      <c r="AV1983" s="97"/>
      <c r="AW1983" s="97"/>
      <c r="AX1983" s="97"/>
      <c r="AY1983" s="97"/>
      <c r="AZ1983" s="97"/>
      <c r="BA1983" s="97"/>
      <c r="BB1983" s="97"/>
      <c r="BC1983" s="97"/>
      <c r="BD1983" s="97"/>
      <c r="BE1983" s="97"/>
      <c r="BF1983" s="97"/>
      <c r="BG1983" s="97"/>
      <c r="BH1983" s="97"/>
      <c r="BI1983" s="97"/>
      <c r="BJ1983" s="97"/>
      <c r="BK1983" s="97"/>
      <c r="BL1983" s="97"/>
      <c r="BM1983" s="97"/>
      <c r="BN1983" s="97"/>
      <c r="BO1983" s="97"/>
      <c r="BP1983" s="97"/>
      <c r="BQ1983" s="97"/>
      <c r="BR1983" s="97"/>
      <c r="BS1983" s="97"/>
      <c r="BT1983" s="97"/>
      <c r="BU1983" s="97"/>
      <c r="BV1983" s="97"/>
      <c r="BW1983" s="97"/>
      <c r="BX1983" s="97"/>
      <c r="BY1983" s="97"/>
      <c r="BZ1983" s="97"/>
      <c r="CA1983" s="97"/>
      <c r="CB1983" s="97"/>
      <c r="CC1983" s="97"/>
      <c r="CD1983" s="97"/>
      <c r="CE1983" s="97"/>
      <c r="CF1983" s="97"/>
      <c r="CG1983" s="97"/>
      <c r="CH1983" s="97"/>
      <c r="CI1983" s="97"/>
      <c r="CJ1983" s="97"/>
      <c r="CK1983" s="97"/>
      <c r="CL1983" s="97"/>
      <c r="CM1983" s="97"/>
      <c r="CN1983" s="97"/>
      <c r="CO1983" s="97"/>
      <c r="CP1983" s="97"/>
      <c r="CQ1983" s="97"/>
      <c r="CR1983" s="97"/>
      <c r="CS1983" s="97"/>
      <c r="CT1983" s="97"/>
      <c r="CU1983" s="97"/>
      <c r="CV1983" s="97"/>
      <c r="CW1983" s="97"/>
      <c r="CX1983" s="97"/>
      <c r="CY1983" s="97"/>
      <c r="CZ1983" s="97"/>
      <c r="DA1983" s="97"/>
      <c r="DB1983" s="97"/>
      <c r="DC1983" s="97"/>
      <c r="DD1983" s="97"/>
      <c r="DE1983" s="97"/>
      <c r="DF1983" s="97"/>
      <c r="DG1983" s="97"/>
      <c r="DH1983" s="97"/>
      <c r="DI1983" s="97"/>
      <c r="DJ1983" s="97"/>
      <c r="DK1983" s="97"/>
      <c r="DL1983" s="97"/>
      <c r="DM1983" s="97"/>
      <c r="DN1983" s="97"/>
      <c r="DO1983" s="97"/>
      <c r="DP1983" s="97"/>
      <c r="DQ1983" s="97"/>
      <c r="DR1983" s="97"/>
      <c r="DS1983" s="97"/>
      <c r="DT1983" s="97"/>
      <c r="DU1983" s="97"/>
      <c r="DV1983" s="97"/>
      <c r="DW1983" s="97"/>
      <c r="DX1983" s="97"/>
      <c r="DY1983" s="97"/>
      <c r="DZ1983" s="97"/>
      <c r="EA1983" s="97"/>
      <c r="EB1983" s="97"/>
      <c r="EC1983" s="97"/>
      <c r="ED1983" s="97"/>
      <c r="EE1983" s="97"/>
      <c r="EF1983" s="97"/>
      <c r="EG1983" s="97"/>
      <c r="EH1983" s="97"/>
      <c r="EI1983" s="97"/>
      <c r="EJ1983" s="97"/>
      <c r="EK1983" s="97"/>
      <c r="EL1983" s="97"/>
      <c r="EM1983" s="97"/>
      <c r="EN1983" s="97"/>
      <c r="EO1983" s="97"/>
      <c r="EP1983" s="97"/>
      <c r="EQ1983" s="97"/>
      <c r="ER1983" s="97"/>
      <c r="ES1983" s="97"/>
      <c r="ET1983" s="97"/>
      <c r="EU1983" s="97"/>
      <c r="EV1983" s="97"/>
      <c r="EW1983" s="97"/>
      <c r="EX1983" s="97"/>
      <c r="EY1983" s="97"/>
      <c r="EZ1983" s="97"/>
      <c r="FA1983" s="97"/>
      <c r="FB1983" s="97"/>
      <c r="FC1983" s="97"/>
      <c r="FD1983" s="97"/>
      <c r="FE1983" s="97"/>
      <c r="FF1983" s="97"/>
      <c r="FG1983" s="97"/>
      <c r="FH1983" s="97"/>
      <c r="FI1983" s="97"/>
      <c r="FJ1983" s="97"/>
      <c r="FK1983" s="97"/>
      <c r="FL1983" s="97"/>
      <c r="FM1983" s="97"/>
      <c r="FN1983" s="97"/>
      <c r="FO1983" s="97"/>
      <c r="FP1983" s="97"/>
      <c r="FQ1983" s="97"/>
      <c r="FR1983" s="97"/>
      <c r="FS1983" s="97"/>
      <c r="FT1983" s="97"/>
      <c r="FU1983" s="97"/>
      <c r="FV1983" s="97"/>
      <c r="FW1983" s="97"/>
      <c r="FX1983" s="97"/>
      <c r="FY1983" s="97"/>
      <c r="FZ1983" s="97"/>
      <c r="GA1983" s="97"/>
      <c r="GB1983" s="97"/>
      <c r="GC1983" s="97"/>
      <c r="GD1983" s="97"/>
      <c r="GE1983" s="97"/>
      <c r="GF1983" s="97"/>
      <c r="GG1983" s="97"/>
      <c r="GH1983" s="97"/>
      <c r="GI1983" s="97"/>
      <c r="GJ1983" s="97"/>
      <c r="GK1983" s="97"/>
      <c r="GL1983" s="97"/>
      <c r="GM1983" s="97"/>
      <c r="GN1983" s="97"/>
      <c r="GO1983" s="97"/>
      <c r="GP1983" s="97"/>
      <c r="GQ1983" s="97"/>
      <c r="GR1983" s="97"/>
      <c r="GS1983" s="97"/>
      <c r="GT1983" s="97"/>
      <c r="GU1983" s="97"/>
      <c r="GV1983" s="97"/>
      <c r="GW1983" s="97"/>
      <c r="GX1983" s="97"/>
      <c r="GY1983" s="97"/>
      <c r="GZ1983" s="97"/>
      <c r="HA1983" s="97"/>
      <c r="HB1983" s="97"/>
      <c r="HC1983" s="97"/>
      <c r="HD1983" s="97"/>
      <c r="HE1983" s="97"/>
      <c r="HF1983" s="97"/>
      <c r="HG1983" s="97"/>
      <c r="HH1983" s="97"/>
      <c r="HI1983" s="97"/>
      <c r="HJ1983" s="97"/>
      <c r="HK1983" s="97"/>
      <c r="HL1983" s="97"/>
      <c r="HM1983" s="97"/>
      <c r="HN1983" s="97"/>
      <c r="HO1983" s="97"/>
      <c r="HP1983" s="97"/>
      <c r="HQ1983" s="97"/>
      <c r="HR1983" s="97"/>
      <c r="HS1983" s="97"/>
      <c r="HT1983" s="97"/>
      <c r="HU1983" s="97"/>
      <c r="HV1983" s="97"/>
      <c r="HW1983" s="97"/>
      <c r="HX1983" s="97"/>
      <c r="HY1983" s="97"/>
      <c r="HZ1983" s="97"/>
      <c r="IA1983" s="97"/>
      <c r="IB1983" s="97"/>
      <c r="IC1983" s="97"/>
      <c r="ID1983" s="97"/>
      <c r="IE1983" s="97"/>
      <c r="IF1983" s="97"/>
      <c r="IG1983" s="97"/>
    </row>
    <row r="1984" spans="1:241" s="91" customFormat="1" ht="45" customHeight="1">
      <c r="A1984" s="38" t="s">
        <v>1130</v>
      </c>
      <c r="B1984" s="28" t="s">
        <v>1131</v>
      </c>
      <c r="C1984" s="87" t="s">
        <v>1009</v>
      </c>
      <c r="D1984" s="88">
        <v>50</v>
      </c>
      <c r="E1984" s="75">
        <v>9.39</v>
      </c>
      <c r="F1984" s="76">
        <v>7.7</v>
      </c>
      <c r="G1984" s="89"/>
      <c r="H1984" s="76">
        <f t="shared" si="9"/>
        <v>0</v>
      </c>
      <c r="I1984" s="97"/>
      <c r="J1984" s="97"/>
      <c r="K1984" s="97"/>
      <c r="L1984" s="97"/>
      <c r="M1984" s="97"/>
      <c r="N1984" s="97"/>
      <c r="O1984" s="97"/>
      <c r="P1984" s="97"/>
      <c r="Q1984" s="97"/>
      <c r="R1984" s="97"/>
      <c r="S1984" s="97"/>
      <c r="T1984" s="97"/>
      <c r="U1984" s="97"/>
      <c r="V1984" s="97"/>
      <c r="W1984" s="97"/>
      <c r="X1984" s="97"/>
      <c r="Y1984" s="97"/>
      <c r="Z1984" s="97"/>
      <c r="AA1984" s="97"/>
      <c r="AB1984" s="97"/>
      <c r="AC1984" s="97"/>
      <c r="AD1984" s="97"/>
      <c r="AE1984" s="97"/>
      <c r="AF1984" s="97"/>
      <c r="AG1984" s="97"/>
      <c r="AH1984" s="97"/>
      <c r="AI1984" s="97"/>
      <c r="AJ1984" s="97"/>
      <c r="AK1984" s="97"/>
      <c r="AL1984" s="97"/>
      <c r="AM1984" s="97"/>
      <c r="AN1984" s="97"/>
      <c r="AO1984" s="97"/>
      <c r="AP1984" s="97"/>
      <c r="AQ1984" s="97"/>
      <c r="AR1984" s="97"/>
      <c r="AS1984" s="97"/>
      <c r="AT1984" s="97"/>
      <c r="AU1984" s="97"/>
      <c r="AV1984" s="97"/>
      <c r="AW1984" s="97"/>
      <c r="AX1984" s="97"/>
      <c r="AY1984" s="97"/>
      <c r="AZ1984" s="97"/>
      <c r="BA1984" s="97"/>
      <c r="BB1984" s="97"/>
      <c r="BC1984" s="97"/>
      <c r="BD1984" s="97"/>
      <c r="BE1984" s="97"/>
      <c r="BF1984" s="97"/>
      <c r="BG1984" s="97"/>
      <c r="BH1984" s="97"/>
      <c r="BI1984" s="97"/>
      <c r="BJ1984" s="97"/>
      <c r="BK1984" s="97"/>
      <c r="BL1984" s="97"/>
      <c r="BM1984" s="97"/>
      <c r="BN1984" s="97"/>
      <c r="BO1984" s="97"/>
      <c r="BP1984" s="97"/>
      <c r="BQ1984" s="97"/>
      <c r="BR1984" s="97"/>
      <c r="BS1984" s="97"/>
      <c r="BT1984" s="97"/>
      <c r="BU1984" s="97"/>
      <c r="BV1984" s="97"/>
      <c r="BW1984" s="97"/>
      <c r="BX1984" s="97"/>
      <c r="BY1984" s="97"/>
      <c r="BZ1984" s="97"/>
      <c r="CA1984" s="97"/>
      <c r="CB1984" s="97"/>
      <c r="CC1984" s="97"/>
      <c r="CD1984" s="97"/>
      <c r="CE1984" s="97"/>
      <c r="CF1984" s="97"/>
      <c r="CG1984" s="97"/>
      <c r="CH1984" s="97"/>
      <c r="CI1984" s="97"/>
      <c r="CJ1984" s="97"/>
      <c r="CK1984" s="97"/>
      <c r="CL1984" s="97"/>
      <c r="CM1984" s="97"/>
      <c r="CN1984" s="97"/>
      <c r="CO1984" s="97"/>
      <c r="CP1984" s="97"/>
      <c r="CQ1984" s="97"/>
      <c r="CR1984" s="97"/>
      <c r="CS1984" s="97"/>
      <c r="CT1984" s="97"/>
      <c r="CU1984" s="97"/>
      <c r="CV1984" s="97"/>
      <c r="CW1984" s="97"/>
      <c r="CX1984" s="97"/>
      <c r="CY1984" s="97"/>
      <c r="CZ1984" s="97"/>
      <c r="DA1984" s="97"/>
      <c r="DB1984" s="97"/>
      <c r="DC1984" s="97"/>
      <c r="DD1984" s="97"/>
      <c r="DE1984" s="97"/>
      <c r="DF1984" s="97"/>
      <c r="DG1984" s="97"/>
      <c r="DH1984" s="97"/>
      <c r="DI1984" s="97"/>
      <c r="DJ1984" s="97"/>
      <c r="DK1984" s="97"/>
      <c r="DL1984" s="97"/>
      <c r="DM1984" s="97"/>
      <c r="DN1984" s="97"/>
      <c r="DO1984" s="97"/>
      <c r="DP1984" s="97"/>
      <c r="DQ1984" s="97"/>
      <c r="DR1984" s="97"/>
      <c r="DS1984" s="97"/>
      <c r="DT1984" s="97"/>
      <c r="DU1984" s="97"/>
      <c r="DV1984" s="97"/>
      <c r="DW1984" s="97"/>
      <c r="DX1984" s="97"/>
      <c r="DY1984" s="97"/>
      <c r="DZ1984" s="97"/>
      <c r="EA1984" s="97"/>
      <c r="EB1984" s="97"/>
      <c r="EC1984" s="97"/>
      <c r="ED1984" s="97"/>
      <c r="EE1984" s="97"/>
      <c r="EF1984" s="97"/>
      <c r="EG1984" s="97"/>
      <c r="EH1984" s="97"/>
      <c r="EI1984" s="97"/>
      <c r="EJ1984" s="97"/>
      <c r="EK1984" s="97"/>
      <c r="EL1984" s="97"/>
      <c r="EM1984" s="97"/>
      <c r="EN1984" s="97"/>
      <c r="EO1984" s="97"/>
      <c r="EP1984" s="97"/>
      <c r="EQ1984" s="97"/>
      <c r="ER1984" s="97"/>
      <c r="ES1984" s="97"/>
      <c r="ET1984" s="97"/>
      <c r="EU1984" s="97"/>
      <c r="EV1984" s="97"/>
      <c r="EW1984" s="97"/>
      <c r="EX1984" s="97"/>
      <c r="EY1984" s="97"/>
      <c r="EZ1984" s="97"/>
      <c r="FA1984" s="97"/>
      <c r="FB1984" s="97"/>
      <c r="FC1984" s="97"/>
      <c r="FD1984" s="97"/>
      <c r="FE1984" s="97"/>
      <c r="FF1984" s="97"/>
      <c r="FG1984" s="97"/>
      <c r="FH1984" s="97"/>
      <c r="FI1984" s="97"/>
      <c r="FJ1984" s="97"/>
      <c r="FK1984" s="97"/>
      <c r="FL1984" s="97"/>
      <c r="FM1984" s="97"/>
      <c r="FN1984" s="97"/>
      <c r="FO1984" s="97"/>
      <c r="FP1984" s="97"/>
      <c r="FQ1984" s="97"/>
      <c r="FR1984" s="97"/>
      <c r="FS1984" s="97"/>
      <c r="FT1984" s="97"/>
      <c r="FU1984" s="97"/>
      <c r="FV1984" s="97"/>
      <c r="FW1984" s="97"/>
      <c r="FX1984" s="97"/>
      <c r="FY1984" s="97"/>
      <c r="FZ1984" s="97"/>
      <c r="GA1984" s="97"/>
      <c r="GB1984" s="97"/>
      <c r="GC1984" s="97"/>
      <c r="GD1984" s="97"/>
      <c r="GE1984" s="97"/>
      <c r="GF1984" s="97"/>
      <c r="GG1984" s="97"/>
      <c r="GH1984" s="97"/>
      <c r="GI1984" s="97"/>
      <c r="GJ1984" s="97"/>
      <c r="GK1984" s="97"/>
      <c r="GL1984" s="97"/>
      <c r="GM1984" s="97"/>
      <c r="GN1984" s="97"/>
      <c r="GO1984" s="97"/>
      <c r="GP1984" s="97"/>
      <c r="GQ1984" s="97"/>
      <c r="GR1984" s="97"/>
      <c r="GS1984" s="97"/>
      <c r="GT1984" s="97"/>
      <c r="GU1984" s="97"/>
      <c r="GV1984" s="97"/>
      <c r="GW1984" s="97"/>
      <c r="GX1984" s="97"/>
      <c r="GY1984" s="97"/>
      <c r="GZ1984" s="97"/>
      <c r="HA1984" s="97"/>
      <c r="HB1984" s="97"/>
      <c r="HC1984" s="97"/>
      <c r="HD1984" s="97"/>
      <c r="HE1984" s="97"/>
      <c r="HF1984" s="97"/>
      <c r="HG1984" s="97"/>
      <c r="HH1984" s="97"/>
      <c r="HI1984" s="97"/>
      <c r="HJ1984" s="97"/>
      <c r="HK1984" s="97"/>
      <c r="HL1984" s="97"/>
      <c r="HM1984" s="97"/>
      <c r="HN1984" s="97"/>
      <c r="HO1984" s="97"/>
      <c r="HP1984" s="97"/>
      <c r="HQ1984" s="97"/>
      <c r="HR1984" s="97"/>
      <c r="HS1984" s="97"/>
      <c r="HT1984" s="97"/>
      <c r="HU1984" s="97"/>
      <c r="HV1984" s="97"/>
      <c r="HW1984" s="97"/>
      <c r="HX1984" s="97"/>
      <c r="HY1984" s="97"/>
      <c r="HZ1984" s="97"/>
      <c r="IA1984" s="97"/>
      <c r="IB1984" s="97"/>
      <c r="IC1984" s="97"/>
      <c r="ID1984" s="97"/>
      <c r="IE1984" s="97"/>
      <c r="IF1984" s="97"/>
      <c r="IG1984" s="97"/>
    </row>
    <row r="1985" spans="1:241" s="91" customFormat="1" ht="45" customHeight="1">
      <c r="A1985" s="38" t="s">
        <v>1480</v>
      </c>
      <c r="B1985" s="27" t="s">
        <v>1481</v>
      </c>
      <c r="C1985" s="42" t="s">
        <v>1009</v>
      </c>
      <c r="D1985" s="42">
        <v>50</v>
      </c>
      <c r="E1985" s="75">
        <v>3.6</v>
      </c>
      <c r="F1985" s="76">
        <v>2.95</v>
      </c>
      <c r="G1985" s="89"/>
      <c r="H1985" s="76">
        <f t="shared" si="9"/>
        <v>0</v>
      </c>
      <c r="I1985" s="97"/>
      <c r="J1985" s="97"/>
      <c r="K1985" s="97"/>
      <c r="L1985" s="97"/>
      <c r="M1985" s="97"/>
      <c r="N1985" s="97"/>
      <c r="O1985" s="97"/>
      <c r="P1985" s="97"/>
      <c r="Q1985" s="97"/>
      <c r="R1985" s="97"/>
      <c r="S1985" s="97"/>
      <c r="T1985" s="97"/>
      <c r="U1985" s="97"/>
      <c r="V1985" s="97"/>
      <c r="W1985" s="97"/>
      <c r="X1985" s="97"/>
      <c r="Y1985" s="97"/>
      <c r="Z1985" s="97"/>
      <c r="AA1985" s="97"/>
      <c r="AB1985" s="97"/>
      <c r="AC1985" s="97"/>
      <c r="AD1985" s="97"/>
      <c r="AE1985" s="97"/>
      <c r="AF1985" s="97"/>
      <c r="AG1985" s="97"/>
      <c r="AH1985" s="97"/>
      <c r="AI1985" s="97"/>
      <c r="AJ1985" s="97"/>
      <c r="AK1985" s="97"/>
      <c r="AL1985" s="97"/>
      <c r="AM1985" s="97"/>
      <c r="AN1985" s="97"/>
      <c r="AO1985" s="97"/>
      <c r="AP1985" s="97"/>
      <c r="AQ1985" s="97"/>
      <c r="AR1985" s="97"/>
      <c r="AS1985" s="97"/>
      <c r="AT1985" s="97"/>
      <c r="AU1985" s="97"/>
      <c r="AV1985" s="97"/>
      <c r="AW1985" s="97"/>
      <c r="AX1985" s="97"/>
      <c r="AY1985" s="97"/>
      <c r="AZ1985" s="97"/>
      <c r="BA1985" s="97"/>
      <c r="BB1985" s="97"/>
      <c r="BC1985" s="97"/>
      <c r="BD1985" s="97"/>
      <c r="BE1985" s="97"/>
      <c r="BF1985" s="97"/>
      <c r="BG1985" s="97"/>
      <c r="BH1985" s="97"/>
      <c r="BI1985" s="97"/>
      <c r="BJ1985" s="97"/>
      <c r="BK1985" s="97"/>
      <c r="BL1985" s="97"/>
      <c r="BM1985" s="97"/>
      <c r="BN1985" s="97"/>
      <c r="BO1985" s="97"/>
      <c r="BP1985" s="97"/>
      <c r="BQ1985" s="97"/>
      <c r="BR1985" s="97"/>
      <c r="BS1985" s="97"/>
      <c r="BT1985" s="97"/>
      <c r="BU1985" s="97"/>
      <c r="BV1985" s="97"/>
      <c r="BW1985" s="97"/>
      <c r="BX1985" s="97"/>
      <c r="BY1985" s="97"/>
      <c r="BZ1985" s="97"/>
      <c r="CA1985" s="97"/>
      <c r="CB1985" s="97"/>
      <c r="CC1985" s="97"/>
      <c r="CD1985" s="97"/>
      <c r="CE1985" s="97"/>
      <c r="CF1985" s="97"/>
      <c r="CG1985" s="97"/>
      <c r="CH1985" s="97"/>
      <c r="CI1985" s="97"/>
      <c r="CJ1985" s="97"/>
      <c r="CK1985" s="97"/>
      <c r="CL1985" s="97"/>
      <c r="CM1985" s="97"/>
      <c r="CN1985" s="97"/>
      <c r="CO1985" s="97"/>
      <c r="CP1985" s="97"/>
      <c r="CQ1985" s="97"/>
      <c r="CR1985" s="97"/>
      <c r="CS1985" s="97"/>
      <c r="CT1985" s="97"/>
      <c r="CU1985" s="97"/>
      <c r="CV1985" s="97"/>
      <c r="CW1985" s="97"/>
      <c r="CX1985" s="97"/>
      <c r="CY1985" s="97"/>
      <c r="CZ1985" s="97"/>
      <c r="DA1985" s="97"/>
      <c r="DB1985" s="97"/>
      <c r="DC1985" s="97"/>
      <c r="DD1985" s="97"/>
      <c r="DE1985" s="97"/>
      <c r="DF1985" s="97"/>
      <c r="DG1985" s="97"/>
      <c r="DH1985" s="97"/>
      <c r="DI1985" s="97"/>
      <c r="DJ1985" s="97"/>
      <c r="DK1985" s="97"/>
      <c r="DL1985" s="97"/>
      <c r="DM1985" s="97"/>
      <c r="DN1985" s="97"/>
      <c r="DO1985" s="97"/>
      <c r="DP1985" s="97"/>
      <c r="DQ1985" s="97"/>
      <c r="DR1985" s="97"/>
      <c r="DS1985" s="97"/>
      <c r="DT1985" s="97"/>
      <c r="DU1985" s="97"/>
      <c r="DV1985" s="97"/>
      <c r="DW1985" s="97"/>
      <c r="DX1985" s="97"/>
      <c r="DY1985" s="97"/>
      <c r="DZ1985" s="97"/>
      <c r="EA1985" s="97"/>
      <c r="EB1985" s="97"/>
      <c r="EC1985" s="97"/>
      <c r="ED1985" s="97"/>
      <c r="EE1985" s="97"/>
      <c r="EF1985" s="97"/>
      <c r="EG1985" s="97"/>
      <c r="EH1985" s="97"/>
      <c r="EI1985" s="97"/>
      <c r="EJ1985" s="97"/>
      <c r="EK1985" s="97"/>
      <c r="EL1985" s="97"/>
      <c r="EM1985" s="97"/>
      <c r="EN1985" s="97"/>
      <c r="EO1985" s="97"/>
      <c r="EP1985" s="97"/>
      <c r="EQ1985" s="97"/>
      <c r="ER1985" s="97"/>
      <c r="ES1985" s="97"/>
      <c r="ET1985" s="97"/>
      <c r="EU1985" s="97"/>
      <c r="EV1985" s="97"/>
      <c r="EW1985" s="97"/>
      <c r="EX1985" s="97"/>
      <c r="EY1985" s="97"/>
      <c r="EZ1985" s="97"/>
      <c r="FA1985" s="97"/>
      <c r="FB1985" s="97"/>
      <c r="FC1985" s="97"/>
      <c r="FD1985" s="97"/>
      <c r="FE1985" s="97"/>
      <c r="FF1985" s="97"/>
      <c r="FG1985" s="97"/>
      <c r="FH1985" s="97"/>
      <c r="FI1985" s="97"/>
      <c r="FJ1985" s="97"/>
      <c r="FK1985" s="97"/>
      <c r="FL1985" s="97"/>
      <c r="FM1985" s="97"/>
      <c r="FN1985" s="97"/>
      <c r="FO1985" s="97"/>
      <c r="FP1985" s="97"/>
      <c r="FQ1985" s="97"/>
      <c r="FR1985" s="97"/>
      <c r="FS1985" s="97"/>
      <c r="FT1985" s="97"/>
      <c r="FU1985" s="97"/>
      <c r="FV1985" s="97"/>
      <c r="FW1985" s="97"/>
      <c r="FX1985" s="97"/>
      <c r="FY1985" s="97"/>
      <c r="FZ1985" s="97"/>
      <c r="GA1985" s="97"/>
      <c r="GB1985" s="97"/>
      <c r="GC1985" s="97"/>
      <c r="GD1985" s="97"/>
      <c r="GE1985" s="97"/>
      <c r="GF1985" s="97"/>
      <c r="GG1985" s="97"/>
      <c r="GH1985" s="97"/>
      <c r="GI1985" s="97"/>
      <c r="GJ1985" s="97"/>
      <c r="GK1985" s="97"/>
      <c r="GL1985" s="97"/>
      <c r="GM1985" s="97"/>
      <c r="GN1985" s="97"/>
      <c r="GO1985" s="97"/>
      <c r="GP1985" s="97"/>
      <c r="GQ1985" s="97"/>
      <c r="GR1985" s="97"/>
      <c r="GS1985" s="97"/>
      <c r="GT1985" s="97"/>
      <c r="GU1985" s="97"/>
      <c r="GV1985" s="97"/>
      <c r="GW1985" s="97"/>
      <c r="GX1985" s="97"/>
      <c r="GY1985" s="97"/>
      <c r="GZ1985" s="97"/>
      <c r="HA1985" s="97"/>
      <c r="HB1985" s="97"/>
      <c r="HC1985" s="97"/>
      <c r="HD1985" s="97"/>
      <c r="HE1985" s="97"/>
      <c r="HF1985" s="97"/>
      <c r="HG1985" s="97"/>
      <c r="HH1985" s="97"/>
      <c r="HI1985" s="97"/>
      <c r="HJ1985" s="97"/>
      <c r="HK1985" s="97"/>
      <c r="HL1985" s="97"/>
      <c r="HM1985" s="97"/>
      <c r="HN1985" s="97"/>
      <c r="HO1985" s="97"/>
      <c r="HP1985" s="97"/>
      <c r="HQ1985" s="97"/>
      <c r="HR1985" s="97"/>
      <c r="HS1985" s="97"/>
      <c r="HT1985" s="97"/>
      <c r="HU1985" s="97"/>
      <c r="HV1985" s="97"/>
      <c r="HW1985" s="97"/>
      <c r="HX1985" s="97"/>
      <c r="HY1985" s="97"/>
      <c r="HZ1985" s="97"/>
      <c r="IA1985" s="97"/>
      <c r="IB1985" s="97"/>
      <c r="IC1985" s="97"/>
      <c r="ID1985" s="97"/>
      <c r="IE1985" s="97"/>
      <c r="IF1985" s="97"/>
      <c r="IG1985" s="97"/>
    </row>
    <row r="1986" spans="1:241" s="90" customFormat="1" ht="45" customHeight="1">
      <c r="A1986" s="31" t="s">
        <v>2519</v>
      </c>
      <c r="B1986" s="27" t="s">
        <v>2520</v>
      </c>
      <c r="C1986" s="42" t="s">
        <v>1009</v>
      </c>
      <c r="D1986" s="42"/>
      <c r="E1986" s="75">
        <v>7.44</v>
      </c>
      <c r="F1986" s="76">
        <v>6.1</v>
      </c>
      <c r="G1986" s="89"/>
      <c r="H1986" s="76">
        <f t="shared" si="9"/>
        <v>0</v>
      </c>
    </row>
    <row r="1987" spans="1:241" s="90" customFormat="1" ht="45" customHeight="1">
      <c r="A1987" s="38" t="s">
        <v>1132</v>
      </c>
      <c r="B1987" s="28" t="s">
        <v>1133</v>
      </c>
      <c r="C1987" s="87" t="s">
        <v>1009</v>
      </c>
      <c r="D1987" s="88">
        <v>50</v>
      </c>
      <c r="E1987" s="75">
        <v>7.78</v>
      </c>
      <c r="F1987" s="76">
        <v>6.38</v>
      </c>
      <c r="G1987" s="89"/>
      <c r="H1987" s="76">
        <f t="shared" si="9"/>
        <v>0</v>
      </c>
    </row>
    <row r="1988" spans="1:241" s="78" customFormat="1" ht="45" customHeight="1">
      <c r="A1988" s="31" t="s">
        <v>2521</v>
      </c>
      <c r="B1988" s="27" t="s">
        <v>2522</v>
      </c>
      <c r="C1988" s="42" t="s">
        <v>1009</v>
      </c>
      <c r="D1988" s="42"/>
      <c r="E1988" s="75">
        <v>8.91</v>
      </c>
      <c r="F1988" s="76">
        <v>7.3</v>
      </c>
      <c r="G1988" s="89"/>
      <c r="H1988" s="76">
        <f t="shared" si="9"/>
        <v>0</v>
      </c>
    </row>
    <row r="1989" spans="1:241" s="78" customFormat="1" ht="45" customHeight="1">
      <c r="A1989" s="38" t="s">
        <v>1134</v>
      </c>
      <c r="B1989" s="28" t="s">
        <v>1135</v>
      </c>
      <c r="C1989" s="87" t="s">
        <v>1009</v>
      </c>
      <c r="D1989" s="88">
        <v>50</v>
      </c>
      <c r="E1989" s="75">
        <v>10.48</v>
      </c>
      <c r="F1989" s="76">
        <v>8.59</v>
      </c>
      <c r="G1989" s="89"/>
      <c r="H1989" s="76">
        <f t="shared" si="9"/>
        <v>0</v>
      </c>
    </row>
    <row r="1990" spans="1:241" s="78" customFormat="1" ht="45" customHeight="1">
      <c r="A1990" s="38" t="s">
        <v>1136</v>
      </c>
      <c r="B1990" s="28" t="s">
        <v>1137</v>
      </c>
      <c r="C1990" s="87" t="s">
        <v>1009</v>
      </c>
      <c r="D1990" s="88">
        <v>50</v>
      </c>
      <c r="E1990" s="75">
        <v>9.4600000000000009</v>
      </c>
      <c r="F1990" s="76">
        <v>7.75</v>
      </c>
      <c r="G1990" s="89"/>
      <c r="H1990" s="76">
        <f t="shared" si="9"/>
        <v>0</v>
      </c>
    </row>
    <row r="1991" spans="1:241" s="78" customFormat="1" ht="45" customHeight="1">
      <c r="A1991" s="38" t="s">
        <v>1482</v>
      </c>
      <c r="B1991" s="27" t="s">
        <v>1483</v>
      </c>
      <c r="C1991" s="42" t="s">
        <v>1009</v>
      </c>
      <c r="D1991" s="42">
        <v>50</v>
      </c>
      <c r="E1991" s="75">
        <v>6.65</v>
      </c>
      <c r="F1991" s="76">
        <v>5.45</v>
      </c>
      <c r="G1991" s="89"/>
      <c r="H1991" s="76">
        <f t="shared" si="9"/>
        <v>0</v>
      </c>
    </row>
    <row r="1992" spans="1:241" s="91" customFormat="1" ht="45" customHeight="1">
      <c r="A1992" s="38" t="s">
        <v>1484</v>
      </c>
      <c r="B1992" s="27" t="s">
        <v>1485</v>
      </c>
      <c r="C1992" s="42" t="s">
        <v>1049</v>
      </c>
      <c r="D1992" s="42">
        <v>100</v>
      </c>
      <c r="E1992" s="75">
        <v>2.0099999999999998</v>
      </c>
      <c r="F1992" s="76">
        <v>1.65</v>
      </c>
      <c r="G1992" s="89"/>
      <c r="H1992" s="76">
        <f t="shared" si="9"/>
        <v>0</v>
      </c>
      <c r="I1992" s="97"/>
      <c r="J1992" s="97"/>
      <c r="K1992" s="97"/>
      <c r="L1992" s="97"/>
      <c r="M1992" s="97"/>
      <c r="N1992" s="97"/>
      <c r="O1992" s="97"/>
      <c r="P1992" s="97"/>
      <c r="Q1992" s="97"/>
      <c r="R1992" s="97"/>
      <c r="S1992" s="97"/>
      <c r="T1992" s="97"/>
      <c r="U1992" s="97"/>
      <c r="V1992" s="97"/>
      <c r="W1992" s="97"/>
      <c r="X1992" s="97"/>
      <c r="Y1992" s="97"/>
      <c r="Z1992" s="97"/>
      <c r="AA1992" s="97"/>
      <c r="AB1992" s="97"/>
      <c r="AC1992" s="97"/>
      <c r="AD1992" s="97"/>
      <c r="AE1992" s="97"/>
      <c r="AF1992" s="97"/>
      <c r="AG1992" s="97"/>
      <c r="AH1992" s="97"/>
      <c r="AI1992" s="97"/>
      <c r="AJ1992" s="97"/>
      <c r="AK1992" s="97"/>
      <c r="AL1992" s="97"/>
      <c r="AM1992" s="97"/>
      <c r="AN1992" s="97"/>
      <c r="AO1992" s="97"/>
      <c r="AP1992" s="97"/>
      <c r="AQ1992" s="97"/>
      <c r="AR1992" s="97"/>
      <c r="AS1992" s="97"/>
      <c r="AT1992" s="97"/>
      <c r="AU1992" s="97"/>
      <c r="AV1992" s="97"/>
      <c r="AW1992" s="97"/>
      <c r="AX1992" s="97"/>
      <c r="AY1992" s="97"/>
      <c r="AZ1992" s="97"/>
      <c r="BA1992" s="97"/>
      <c r="BB1992" s="97"/>
      <c r="BC1992" s="97"/>
      <c r="BD1992" s="97"/>
      <c r="BE1992" s="97"/>
      <c r="BF1992" s="97"/>
      <c r="BG1992" s="97"/>
      <c r="BH1992" s="97"/>
      <c r="BI1992" s="97"/>
      <c r="BJ1992" s="97"/>
      <c r="BK1992" s="97"/>
      <c r="BL1992" s="97"/>
      <c r="BM1992" s="97"/>
      <c r="BN1992" s="97"/>
      <c r="BO1992" s="97"/>
      <c r="BP1992" s="97"/>
      <c r="BQ1992" s="97"/>
      <c r="BR1992" s="97"/>
      <c r="BS1992" s="97"/>
      <c r="BT1992" s="97"/>
      <c r="BU1992" s="97"/>
      <c r="BV1992" s="97"/>
      <c r="BW1992" s="97"/>
      <c r="BX1992" s="97"/>
      <c r="BY1992" s="97"/>
      <c r="BZ1992" s="97"/>
      <c r="CA1992" s="97"/>
      <c r="CB1992" s="97"/>
      <c r="CC1992" s="97"/>
      <c r="CD1992" s="97"/>
      <c r="CE1992" s="97"/>
      <c r="CF1992" s="97"/>
      <c r="CG1992" s="97"/>
      <c r="CH1992" s="97"/>
      <c r="CI1992" s="97"/>
      <c r="CJ1992" s="97"/>
      <c r="CK1992" s="97"/>
      <c r="CL1992" s="97"/>
      <c r="CM1992" s="97"/>
      <c r="CN1992" s="97"/>
      <c r="CO1992" s="97"/>
      <c r="CP1992" s="97"/>
      <c r="CQ1992" s="97"/>
      <c r="CR1992" s="97"/>
      <c r="CS1992" s="97"/>
      <c r="CT1992" s="97"/>
      <c r="CU1992" s="97"/>
      <c r="CV1992" s="97"/>
      <c r="CW1992" s="97"/>
      <c r="CX1992" s="97"/>
      <c r="CY1992" s="97"/>
      <c r="CZ1992" s="97"/>
      <c r="DA1992" s="97"/>
      <c r="DB1992" s="97"/>
      <c r="DC1992" s="97"/>
      <c r="DD1992" s="97"/>
      <c r="DE1992" s="97"/>
      <c r="DF1992" s="97"/>
      <c r="DG1992" s="97"/>
      <c r="DH1992" s="97"/>
      <c r="DI1992" s="97"/>
      <c r="DJ1992" s="97"/>
      <c r="DK1992" s="97"/>
      <c r="DL1992" s="97"/>
      <c r="DM1992" s="97"/>
      <c r="DN1992" s="97"/>
      <c r="DO1992" s="97"/>
      <c r="DP1992" s="97"/>
      <c r="DQ1992" s="97"/>
      <c r="DR1992" s="97"/>
      <c r="DS1992" s="97"/>
      <c r="DT1992" s="97"/>
      <c r="DU1992" s="97"/>
      <c r="DV1992" s="97"/>
      <c r="DW1992" s="97"/>
      <c r="DX1992" s="97"/>
      <c r="DY1992" s="97"/>
      <c r="DZ1992" s="97"/>
      <c r="EA1992" s="97"/>
      <c r="EB1992" s="97"/>
      <c r="EC1992" s="97"/>
      <c r="ED1992" s="97"/>
      <c r="EE1992" s="97"/>
      <c r="EF1992" s="97"/>
      <c r="EG1992" s="97"/>
      <c r="EH1992" s="97"/>
      <c r="EI1992" s="97"/>
      <c r="EJ1992" s="97"/>
      <c r="EK1992" s="97"/>
      <c r="EL1992" s="97"/>
      <c r="EM1992" s="97"/>
      <c r="EN1992" s="97"/>
      <c r="EO1992" s="97"/>
      <c r="EP1992" s="97"/>
      <c r="EQ1992" s="97"/>
      <c r="ER1992" s="97"/>
      <c r="ES1992" s="97"/>
      <c r="ET1992" s="97"/>
      <c r="EU1992" s="97"/>
      <c r="EV1992" s="97"/>
      <c r="EW1992" s="97"/>
      <c r="EX1992" s="97"/>
      <c r="EY1992" s="97"/>
      <c r="EZ1992" s="97"/>
      <c r="FA1992" s="97"/>
      <c r="FB1992" s="97"/>
      <c r="FC1992" s="97"/>
      <c r="FD1992" s="97"/>
      <c r="FE1992" s="97"/>
      <c r="FF1992" s="97"/>
      <c r="FG1992" s="97"/>
      <c r="FH1992" s="97"/>
      <c r="FI1992" s="97"/>
      <c r="FJ1992" s="97"/>
      <c r="FK1992" s="97"/>
      <c r="FL1992" s="97"/>
      <c r="FM1992" s="97"/>
      <c r="FN1992" s="97"/>
      <c r="FO1992" s="97"/>
      <c r="FP1992" s="97"/>
      <c r="FQ1992" s="97"/>
      <c r="FR1992" s="97"/>
      <c r="FS1992" s="97"/>
      <c r="FT1992" s="97"/>
      <c r="FU1992" s="97"/>
      <c r="FV1992" s="97"/>
      <c r="FW1992" s="97"/>
      <c r="FX1992" s="97"/>
      <c r="FY1992" s="97"/>
      <c r="FZ1992" s="97"/>
      <c r="GA1992" s="97"/>
      <c r="GB1992" s="97"/>
      <c r="GC1992" s="97"/>
      <c r="GD1992" s="97"/>
      <c r="GE1992" s="97"/>
      <c r="GF1992" s="97"/>
      <c r="GG1992" s="97"/>
      <c r="GH1992" s="97"/>
      <c r="GI1992" s="97"/>
      <c r="GJ1992" s="97"/>
      <c r="GK1992" s="97"/>
      <c r="GL1992" s="97"/>
      <c r="GM1992" s="97"/>
      <c r="GN1992" s="97"/>
      <c r="GO1992" s="97"/>
      <c r="GP1992" s="97"/>
      <c r="GQ1992" s="97"/>
      <c r="GR1992" s="97"/>
      <c r="GS1992" s="97"/>
      <c r="GT1992" s="97"/>
      <c r="GU1992" s="97"/>
      <c r="GV1992" s="97"/>
      <c r="GW1992" s="97"/>
      <c r="GX1992" s="97"/>
      <c r="GY1992" s="97"/>
      <c r="GZ1992" s="97"/>
      <c r="HA1992" s="97"/>
      <c r="HB1992" s="97"/>
      <c r="HC1992" s="97"/>
      <c r="HD1992" s="97"/>
      <c r="HE1992" s="97"/>
      <c r="HF1992" s="97"/>
      <c r="HG1992" s="97"/>
      <c r="HH1992" s="97"/>
      <c r="HI1992" s="97"/>
      <c r="HJ1992" s="97"/>
      <c r="HK1992" s="97"/>
      <c r="HL1992" s="97"/>
      <c r="HM1992" s="97"/>
      <c r="HN1992" s="97"/>
      <c r="HO1992" s="97"/>
      <c r="HP1992" s="97"/>
      <c r="HQ1992" s="97"/>
      <c r="HR1992" s="97"/>
      <c r="HS1992" s="97"/>
      <c r="HT1992" s="97"/>
      <c r="HU1992" s="97"/>
      <c r="HV1992" s="97"/>
      <c r="HW1992" s="97"/>
      <c r="HX1992" s="97"/>
      <c r="HY1992" s="97"/>
      <c r="HZ1992" s="97"/>
      <c r="IA1992" s="97"/>
      <c r="IB1992" s="97"/>
      <c r="IC1992" s="97"/>
      <c r="ID1992" s="97"/>
      <c r="IE1992" s="97"/>
      <c r="IF1992" s="97"/>
      <c r="IG1992" s="97"/>
    </row>
    <row r="1993" spans="1:241" s="90" customFormat="1" ht="45" customHeight="1">
      <c r="A1993" s="38" t="s">
        <v>1486</v>
      </c>
      <c r="B1993" s="27" t="s">
        <v>1487</v>
      </c>
      <c r="C1993" s="42" t="s">
        <v>1049</v>
      </c>
      <c r="D1993" s="42">
        <v>100</v>
      </c>
      <c r="E1993" s="75">
        <v>2.17</v>
      </c>
      <c r="F1993" s="76">
        <v>1.78</v>
      </c>
      <c r="G1993" s="89"/>
      <c r="H1993" s="76">
        <f t="shared" si="9"/>
        <v>0</v>
      </c>
    </row>
    <row r="1994" spans="1:241" s="90" customFormat="1" ht="45" customHeight="1">
      <c r="A1994" s="38" t="s">
        <v>1488</v>
      </c>
      <c r="B1994" s="27" t="s">
        <v>1489</v>
      </c>
      <c r="C1994" s="42" t="s">
        <v>1049</v>
      </c>
      <c r="D1994" s="42">
        <v>100</v>
      </c>
      <c r="E1994" s="75">
        <v>4.7300000000000004</v>
      </c>
      <c r="F1994" s="76">
        <v>3.88</v>
      </c>
      <c r="G1994" s="89"/>
      <c r="H1994" s="76">
        <f t="shared" si="9"/>
        <v>0</v>
      </c>
    </row>
    <row r="1995" spans="1:241" s="90" customFormat="1" ht="45" customHeight="1">
      <c r="A1995" s="38" t="s">
        <v>1490</v>
      </c>
      <c r="B1995" s="27" t="s">
        <v>1489</v>
      </c>
      <c r="C1995" s="42" t="s">
        <v>1049</v>
      </c>
      <c r="D1995" s="42">
        <v>100</v>
      </c>
      <c r="E1995" s="75">
        <v>2.17</v>
      </c>
      <c r="F1995" s="76">
        <v>1.78</v>
      </c>
      <c r="G1995" s="89"/>
      <c r="H1995" s="76">
        <f t="shared" si="9"/>
        <v>0</v>
      </c>
    </row>
    <row r="1996" spans="1:241" s="90" customFormat="1" ht="45" customHeight="1">
      <c r="A1996" s="29" t="s">
        <v>1138</v>
      </c>
      <c r="B1996" s="27" t="s">
        <v>1139</v>
      </c>
      <c r="C1996" s="44" t="s">
        <v>1009</v>
      </c>
      <c r="D1996" s="44">
        <v>100</v>
      </c>
      <c r="E1996" s="75">
        <v>3.05</v>
      </c>
      <c r="F1996" s="76">
        <v>2.5</v>
      </c>
      <c r="G1996" s="56"/>
      <c r="H1996" s="76">
        <f t="shared" si="9"/>
        <v>0</v>
      </c>
    </row>
    <row r="1997" spans="1:241" s="90" customFormat="1" ht="45" customHeight="1">
      <c r="A1997" s="38" t="s">
        <v>1491</v>
      </c>
      <c r="B1997" s="27" t="s">
        <v>1492</v>
      </c>
      <c r="C1997" s="42" t="s">
        <v>1009</v>
      </c>
      <c r="D1997" s="42">
        <v>100</v>
      </c>
      <c r="E1997" s="75">
        <v>1.06</v>
      </c>
      <c r="F1997" s="76">
        <v>0.87</v>
      </c>
      <c r="G1997" s="89"/>
      <c r="H1997" s="76">
        <f t="shared" si="9"/>
        <v>0</v>
      </c>
    </row>
    <row r="1998" spans="1:241" s="90" customFormat="1" ht="45" customHeight="1">
      <c r="A1998" s="38" t="s">
        <v>1493</v>
      </c>
      <c r="B1998" s="27" t="s">
        <v>1492</v>
      </c>
      <c r="C1998" s="42" t="s">
        <v>1009</v>
      </c>
      <c r="D1998" s="42">
        <v>100</v>
      </c>
      <c r="E1998" s="75">
        <v>1.06</v>
      </c>
      <c r="F1998" s="76">
        <v>0.87</v>
      </c>
      <c r="G1998" s="89"/>
      <c r="H1998" s="76">
        <f t="shared" si="9"/>
        <v>0</v>
      </c>
    </row>
    <row r="1999" spans="1:241" s="91" customFormat="1" ht="45" customHeight="1">
      <c r="A1999" s="31" t="s">
        <v>2523</v>
      </c>
      <c r="B1999" s="50" t="s">
        <v>2524</v>
      </c>
      <c r="C1999" s="42" t="s">
        <v>1009</v>
      </c>
      <c r="D1999" s="42"/>
      <c r="E1999" s="75">
        <v>0.98</v>
      </c>
      <c r="F1999" s="76">
        <v>0.8</v>
      </c>
      <c r="G1999" s="89"/>
      <c r="H1999" s="76">
        <f t="shared" si="9"/>
        <v>0</v>
      </c>
    </row>
    <row r="2000" spans="1:241" s="91" customFormat="1" ht="45" customHeight="1">
      <c r="A2000" s="38" t="s">
        <v>1494</v>
      </c>
      <c r="B2000" s="27" t="s">
        <v>1495</v>
      </c>
      <c r="C2000" s="42" t="s">
        <v>1009</v>
      </c>
      <c r="D2000" s="42">
        <v>100</v>
      </c>
      <c r="E2000" s="75">
        <v>1.04</v>
      </c>
      <c r="F2000" s="76">
        <v>0.85</v>
      </c>
      <c r="G2000" s="89"/>
      <c r="H2000" s="76">
        <f t="shared" si="9"/>
        <v>0</v>
      </c>
    </row>
    <row r="2001" spans="1:242" s="91" customFormat="1" ht="45" customHeight="1">
      <c r="A2001" s="38" t="s">
        <v>1496</v>
      </c>
      <c r="B2001" s="27" t="s">
        <v>1497</v>
      </c>
      <c r="C2001" s="42" t="s">
        <v>1009</v>
      </c>
      <c r="D2001" s="42">
        <v>100</v>
      </c>
      <c r="E2001" s="75">
        <v>1.04</v>
      </c>
      <c r="F2001" s="76">
        <v>0.85</v>
      </c>
      <c r="G2001" s="89"/>
      <c r="H2001" s="76">
        <f t="shared" si="9"/>
        <v>0</v>
      </c>
    </row>
    <row r="2002" spans="1:242" s="91" customFormat="1" ht="45" customHeight="1">
      <c r="A2002" s="31" t="s">
        <v>2093</v>
      </c>
      <c r="B2002" s="27" t="s">
        <v>2094</v>
      </c>
      <c r="C2002" s="42" t="s">
        <v>1140</v>
      </c>
      <c r="D2002" s="42">
        <v>100</v>
      </c>
      <c r="E2002" s="75">
        <v>2.42</v>
      </c>
      <c r="F2002" s="76">
        <v>1.98</v>
      </c>
      <c r="G2002" s="89"/>
      <c r="H2002" s="76">
        <f t="shared" si="9"/>
        <v>0</v>
      </c>
    </row>
    <row r="2003" spans="1:242" s="90" customFormat="1" ht="45" customHeight="1">
      <c r="A2003" s="38" t="s">
        <v>1141</v>
      </c>
      <c r="B2003" s="27" t="s">
        <v>1142</v>
      </c>
      <c r="C2003" s="42" t="s">
        <v>1009</v>
      </c>
      <c r="D2003" s="42">
        <v>300</v>
      </c>
      <c r="E2003" s="75">
        <v>1.83</v>
      </c>
      <c r="F2003" s="76">
        <v>1.5</v>
      </c>
      <c r="G2003" s="89"/>
      <c r="H2003" s="76">
        <f t="shared" ref="H2003:H2066" si="10">E2003*G2003</f>
        <v>0</v>
      </c>
    </row>
    <row r="2004" spans="1:242" s="90" customFormat="1" ht="45" customHeight="1">
      <c r="A2004" s="31" t="s">
        <v>1143</v>
      </c>
      <c r="B2004" s="27" t="s">
        <v>1498</v>
      </c>
      <c r="C2004" s="87" t="s">
        <v>1009</v>
      </c>
      <c r="D2004" s="95">
        <v>100</v>
      </c>
      <c r="E2004" s="75">
        <v>2.93</v>
      </c>
      <c r="F2004" s="76">
        <v>2.4</v>
      </c>
      <c r="G2004" s="89"/>
      <c r="H2004" s="76">
        <f t="shared" si="10"/>
        <v>0</v>
      </c>
    </row>
    <row r="2005" spans="1:242" s="90" customFormat="1" ht="45" customHeight="1">
      <c r="A2005" s="38" t="s">
        <v>1144</v>
      </c>
      <c r="B2005" s="27" t="s">
        <v>1145</v>
      </c>
      <c r="C2005" s="42" t="s">
        <v>1009</v>
      </c>
      <c r="D2005" s="42">
        <v>100</v>
      </c>
      <c r="E2005" s="75">
        <v>1.95</v>
      </c>
      <c r="F2005" s="76">
        <v>1.6</v>
      </c>
      <c r="G2005" s="89"/>
      <c r="H2005" s="76">
        <f t="shared" si="10"/>
        <v>0</v>
      </c>
    </row>
    <row r="2006" spans="1:242" s="90" customFormat="1" ht="45" customHeight="1">
      <c r="A2006" s="38" t="s">
        <v>2095</v>
      </c>
      <c r="B2006" s="27" t="s">
        <v>2096</v>
      </c>
      <c r="C2006" s="42" t="s">
        <v>1009</v>
      </c>
      <c r="D2006" s="42">
        <v>100</v>
      </c>
      <c r="E2006" s="75">
        <v>2.3199999999999998</v>
      </c>
      <c r="F2006" s="76">
        <v>1.9</v>
      </c>
      <c r="G2006" s="89"/>
      <c r="H2006" s="76">
        <f t="shared" si="10"/>
        <v>0</v>
      </c>
    </row>
    <row r="2007" spans="1:242" s="91" customFormat="1" ht="45" customHeight="1">
      <c r="A2007" s="38" t="s">
        <v>2097</v>
      </c>
      <c r="B2007" s="27" t="s">
        <v>2098</v>
      </c>
      <c r="C2007" s="42" t="s">
        <v>1095</v>
      </c>
      <c r="D2007" s="42">
        <v>50</v>
      </c>
      <c r="E2007" s="75">
        <v>2.2000000000000002</v>
      </c>
      <c r="F2007" s="76">
        <v>1.8</v>
      </c>
      <c r="G2007" s="89"/>
      <c r="H2007" s="76">
        <f t="shared" si="10"/>
        <v>0</v>
      </c>
      <c r="I2007" s="97"/>
      <c r="J2007" s="97"/>
      <c r="K2007" s="97"/>
      <c r="L2007" s="97"/>
      <c r="M2007" s="97"/>
      <c r="N2007" s="97"/>
      <c r="O2007" s="97"/>
      <c r="P2007" s="97"/>
      <c r="Q2007" s="97"/>
      <c r="R2007" s="97"/>
      <c r="S2007" s="97"/>
      <c r="T2007" s="97"/>
      <c r="U2007" s="97"/>
      <c r="V2007" s="97"/>
      <c r="W2007" s="97"/>
      <c r="X2007" s="97"/>
      <c r="Y2007" s="97"/>
      <c r="Z2007" s="97"/>
      <c r="AA2007" s="97"/>
      <c r="AB2007" s="97"/>
      <c r="AC2007" s="97"/>
      <c r="AD2007" s="97"/>
      <c r="AE2007" s="97"/>
      <c r="AF2007" s="97"/>
      <c r="AG2007" s="97"/>
      <c r="AH2007" s="97"/>
      <c r="AI2007" s="97"/>
      <c r="AJ2007" s="97"/>
      <c r="AK2007" s="97"/>
      <c r="AL2007" s="97"/>
      <c r="AM2007" s="97"/>
      <c r="AN2007" s="97"/>
      <c r="AO2007" s="97"/>
      <c r="AP2007" s="97"/>
      <c r="AQ2007" s="97"/>
      <c r="AR2007" s="97"/>
      <c r="AS2007" s="97"/>
      <c r="AT2007" s="97"/>
      <c r="AU2007" s="97"/>
      <c r="AV2007" s="97"/>
      <c r="AW2007" s="97"/>
      <c r="AX2007" s="97"/>
      <c r="AY2007" s="97"/>
      <c r="AZ2007" s="97"/>
      <c r="BA2007" s="97"/>
      <c r="BB2007" s="97"/>
      <c r="BC2007" s="97"/>
      <c r="BD2007" s="97"/>
      <c r="BE2007" s="97"/>
      <c r="BF2007" s="97"/>
      <c r="BG2007" s="97"/>
      <c r="BH2007" s="97"/>
      <c r="BI2007" s="97"/>
      <c r="BJ2007" s="97"/>
      <c r="BK2007" s="97"/>
      <c r="BL2007" s="97"/>
      <c r="BM2007" s="97"/>
      <c r="BN2007" s="97"/>
      <c r="BO2007" s="97"/>
      <c r="BP2007" s="97"/>
      <c r="BQ2007" s="97"/>
      <c r="BR2007" s="97"/>
      <c r="BS2007" s="97"/>
      <c r="BT2007" s="97"/>
      <c r="BU2007" s="97"/>
      <c r="BV2007" s="97"/>
      <c r="BW2007" s="97"/>
      <c r="BX2007" s="97"/>
      <c r="BY2007" s="97"/>
      <c r="BZ2007" s="97"/>
      <c r="CA2007" s="97"/>
      <c r="CB2007" s="97"/>
      <c r="CC2007" s="97"/>
      <c r="CD2007" s="97"/>
      <c r="CE2007" s="97"/>
      <c r="CF2007" s="97"/>
      <c r="CG2007" s="97"/>
      <c r="CH2007" s="97"/>
      <c r="CI2007" s="97"/>
      <c r="CJ2007" s="97"/>
      <c r="CK2007" s="97"/>
      <c r="CL2007" s="97"/>
      <c r="CM2007" s="97"/>
      <c r="CN2007" s="97"/>
      <c r="CO2007" s="97"/>
      <c r="CP2007" s="97"/>
      <c r="CQ2007" s="97"/>
      <c r="CR2007" s="97"/>
      <c r="CS2007" s="97"/>
      <c r="CT2007" s="97"/>
      <c r="CU2007" s="97"/>
      <c r="CV2007" s="97"/>
      <c r="CW2007" s="97"/>
      <c r="CX2007" s="97"/>
      <c r="CY2007" s="97"/>
      <c r="CZ2007" s="97"/>
      <c r="DA2007" s="97"/>
      <c r="DB2007" s="97"/>
      <c r="DC2007" s="97"/>
      <c r="DD2007" s="97"/>
      <c r="DE2007" s="97"/>
      <c r="DF2007" s="97"/>
      <c r="DG2007" s="97"/>
      <c r="DH2007" s="97"/>
      <c r="DI2007" s="97"/>
      <c r="DJ2007" s="97"/>
      <c r="DK2007" s="97"/>
      <c r="DL2007" s="97"/>
      <c r="DM2007" s="97"/>
      <c r="DN2007" s="97"/>
      <c r="DO2007" s="97"/>
      <c r="DP2007" s="97"/>
      <c r="DQ2007" s="97"/>
      <c r="DR2007" s="97"/>
      <c r="DS2007" s="97"/>
      <c r="DT2007" s="97"/>
      <c r="DU2007" s="97"/>
      <c r="DV2007" s="97"/>
      <c r="DW2007" s="97"/>
      <c r="DX2007" s="97"/>
      <c r="DY2007" s="97"/>
      <c r="DZ2007" s="97"/>
      <c r="EA2007" s="97"/>
      <c r="EB2007" s="97"/>
      <c r="EC2007" s="97"/>
      <c r="ED2007" s="97"/>
      <c r="EE2007" s="97"/>
      <c r="EF2007" s="97"/>
      <c r="EG2007" s="97"/>
      <c r="EH2007" s="97"/>
      <c r="EI2007" s="97"/>
      <c r="EJ2007" s="97"/>
      <c r="EK2007" s="97"/>
      <c r="EL2007" s="97"/>
      <c r="EM2007" s="97"/>
      <c r="EN2007" s="97"/>
      <c r="EO2007" s="97"/>
      <c r="EP2007" s="97"/>
      <c r="EQ2007" s="97"/>
      <c r="ER2007" s="97"/>
      <c r="ES2007" s="97"/>
      <c r="ET2007" s="97"/>
      <c r="EU2007" s="97"/>
      <c r="EV2007" s="97"/>
      <c r="EW2007" s="97"/>
      <c r="EX2007" s="97"/>
      <c r="EY2007" s="97"/>
      <c r="EZ2007" s="97"/>
      <c r="FA2007" s="97"/>
      <c r="FB2007" s="97"/>
      <c r="FC2007" s="97"/>
      <c r="FD2007" s="97"/>
      <c r="FE2007" s="97"/>
      <c r="FF2007" s="97"/>
      <c r="FG2007" s="97"/>
      <c r="FH2007" s="97"/>
      <c r="FI2007" s="97"/>
      <c r="FJ2007" s="97"/>
      <c r="FK2007" s="97"/>
      <c r="FL2007" s="97"/>
      <c r="FM2007" s="97"/>
      <c r="FN2007" s="97"/>
      <c r="FO2007" s="97"/>
      <c r="FP2007" s="97"/>
      <c r="FQ2007" s="97"/>
      <c r="FR2007" s="97"/>
      <c r="FS2007" s="97"/>
      <c r="FT2007" s="97"/>
      <c r="FU2007" s="97"/>
      <c r="FV2007" s="97"/>
      <c r="FW2007" s="97"/>
      <c r="FX2007" s="97"/>
      <c r="FY2007" s="97"/>
      <c r="FZ2007" s="97"/>
      <c r="GA2007" s="97"/>
      <c r="GB2007" s="97"/>
      <c r="GC2007" s="97"/>
      <c r="GD2007" s="97"/>
      <c r="GE2007" s="97"/>
      <c r="GF2007" s="97"/>
      <c r="GG2007" s="97"/>
      <c r="GH2007" s="97"/>
      <c r="GI2007" s="97"/>
      <c r="GJ2007" s="97"/>
      <c r="GK2007" s="97"/>
      <c r="GL2007" s="97"/>
      <c r="GM2007" s="97"/>
      <c r="GN2007" s="97"/>
      <c r="GO2007" s="97"/>
      <c r="GP2007" s="97"/>
      <c r="GQ2007" s="97"/>
      <c r="GR2007" s="97"/>
      <c r="GS2007" s="97"/>
      <c r="GT2007" s="97"/>
      <c r="GU2007" s="97"/>
      <c r="GV2007" s="97"/>
      <c r="GW2007" s="97"/>
      <c r="GX2007" s="97"/>
      <c r="GY2007" s="97"/>
      <c r="GZ2007" s="97"/>
      <c r="HA2007" s="97"/>
      <c r="HB2007" s="97"/>
      <c r="HC2007" s="97"/>
      <c r="HD2007" s="97"/>
      <c r="HE2007" s="97"/>
      <c r="HF2007" s="97"/>
      <c r="HG2007" s="97"/>
      <c r="HH2007" s="97"/>
      <c r="HI2007" s="97"/>
      <c r="HJ2007" s="97"/>
      <c r="HK2007" s="97"/>
      <c r="HL2007" s="97"/>
      <c r="HM2007" s="97"/>
      <c r="HN2007" s="97"/>
      <c r="HO2007" s="97"/>
      <c r="HP2007" s="97"/>
      <c r="HQ2007" s="97"/>
      <c r="HR2007" s="97"/>
      <c r="HS2007" s="97"/>
      <c r="HT2007" s="97"/>
      <c r="HU2007" s="97"/>
      <c r="HV2007" s="97"/>
      <c r="HW2007" s="97"/>
      <c r="HX2007" s="97"/>
      <c r="HY2007" s="97"/>
      <c r="HZ2007" s="97"/>
      <c r="IA2007" s="97"/>
      <c r="IB2007" s="97"/>
      <c r="IC2007" s="97"/>
      <c r="ID2007" s="97"/>
      <c r="IE2007" s="97"/>
      <c r="IF2007" s="97"/>
      <c r="IG2007" s="97"/>
    </row>
    <row r="2008" spans="1:242" s="91" customFormat="1" ht="45" customHeight="1">
      <c r="A2008" s="38" t="s">
        <v>2099</v>
      </c>
      <c r="B2008" s="27" t="s">
        <v>2100</v>
      </c>
      <c r="C2008" s="42" t="s">
        <v>1095</v>
      </c>
      <c r="D2008" s="42">
        <v>50</v>
      </c>
      <c r="E2008" s="75">
        <v>2.0099999999999998</v>
      </c>
      <c r="F2008" s="76">
        <v>1.65</v>
      </c>
      <c r="G2008" s="89"/>
      <c r="H2008" s="76">
        <f t="shared" si="10"/>
        <v>0</v>
      </c>
      <c r="I2008" s="97"/>
      <c r="J2008" s="97"/>
      <c r="K2008" s="97"/>
      <c r="L2008" s="97"/>
      <c r="M2008" s="97"/>
      <c r="N2008" s="97"/>
      <c r="O2008" s="97"/>
      <c r="P2008" s="97"/>
      <c r="Q2008" s="97"/>
      <c r="R2008" s="97"/>
      <c r="S2008" s="97"/>
      <c r="T2008" s="97"/>
      <c r="U2008" s="97"/>
      <c r="V2008" s="97"/>
      <c r="W2008" s="97"/>
      <c r="X2008" s="97"/>
      <c r="Y2008" s="97"/>
      <c r="Z2008" s="97"/>
      <c r="AA2008" s="97"/>
      <c r="AB2008" s="97"/>
      <c r="AC2008" s="97"/>
      <c r="AD2008" s="97"/>
      <c r="AE2008" s="97"/>
      <c r="AF2008" s="97"/>
      <c r="AG2008" s="97"/>
      <c r="AH2008" s="97"/>
      <c r="AI2008" s="97"/>
      <c r="AJ2008" s="97"/>
      <c r="AK2008" s="97"/>
      <c r="AL2008" s="97"/>
      <c r="AM2008" s="97"/>
      <c r="AN2008" s="97"/>
      <c r="AO2008" s="97"/>
      <c r="AP2008" s="97"/>
      <c r="AQ2008" s="97"/>
      <c r="AR2008" s="97"/>
      <c r="AS2008" s="97"/>
      <c r="AT2008" s="97"/>
      <c r="AU2008" s="97"/>
      <c r="AV2008" s="97"/>
      <c r="AW2008" s="97"/>
      <c r="AX2008" s="97"/>
      <c r="AY2008" s="97"/>
      <c r="AZ2008" s="97"/>
      <c r="BA2008" s="97"/>
      <c r="BB2008" s="97"/>
      <c r="BC2008" s="97"/>
      <c r="BD2008" s="97"/>
      <c r="BE2008" s="97"/>
      <c r="BF2008" s="97"/>
      <c r="BG2008" s="97"/>
      <c r="BH2008" s="97"/>
      <c r="BI2008" s="97"/>
      <c r="BJ2008" s="97"/>
      <c r="BK2008" s="97"/>
      <c r="BL2008" s="97"/>
      <c r="BM2008" s="97"/>
      <c r="BN2008" s="97"/>
      <c r="BO2008" s="97"/>
      <c r="BP2008" s="97"/>
      <c r="BQ2008" s="97"/>
      <c r="BR2008" s="97"/>
      <c r="BS2008" s="97"/>
      <c r="BT2008" s="97"/>
      <c r="BU2008" s="97"/>
      <c r="BV2008" s="97"/>
      <c r="BW2008" s="97"/>
      <c r="BX2008" s="97"/>
      <c r="BY2008" s="97"/>
      <c r="BZ2008" s="97"/>
      <c r="CA2008" s="97"/>
      <c r="CB2008" s="97"/>
      <c r="CC2008" s="97"/>
      <c r="CD2008" s="97"/>
      <c r="CE2008" s="97"/>
      <c r="CF2008" s="97"/>
      <c r="CG2008" s="97"/>
      <c r="CH2008" s="97"/>
      <c r="CI2008" s="97"/>
      <c r="CJ2008" s="97"/>
      <c r="CK2008" s="97"/>
      <c r="CL2008" s="97"/>
      <c r="CM2008" s="97"/>
      <c r="CN2008" s="97"/>
      <c r="CO2008" s="97"/>
      <c r="CP2008" s="97"/>
      <c r="CQ2008" s="97"/>
      <c r="CR2008" s="97"/>
      <c r="CS2008" s="97"/>
      <c r="CT2008" s="97"/>
      <c r="CU2008" s="97"/>
      <c r="CV2008" s="97"/>
      <c r="CW2008" s="97"/>
      <c r="CX2008" s="97"/>
      <c r="CY2008" s="97"/>
      <c r="CZ2008" s="97"/>
      <c r="DA2008" s="97"/>
      <c r="DB2008" s="97"/>
      <c r="DC2008" s="97"/>
      <c r="DD2008" s="97"/>
      <c r="DE2008" s="97"/>
      <c r="DF2008" s="97"/>
      <c r="DG2008" s="97"/>
      <c r="DH2008" s="97"/>
      <c r="DI2008" s="97"/>
      <c r="DJ2008" s="97"/>
      <c r="DK2008" s="97"/>
      <c r="DL2008" s="97"/>
      <c r="DM2008" s="97"/>
      <c r="DN2008" s="97"/>
      <c r="DO2008" s="97"/>
      <c r="DP2008" s="97"/>
      <c r="DQ2008" s="97"/>
      <c r="DR2008" s="97"/>
      <c r="DS2008" s="97"/>
      <c r="DT2008" s="97"/>
      <c r="DU2008" s="97"/>
      <c r="DV2008" s="97"/>
      <c r="DW2008" s="97"/>
      <c r="DX2008" s="97"/>
      <c r="DY2008" s="97"/>
      <c r="DZ2008" s="97"/>
      <c r="EA2008" s="97"/>
      <c r="EB2008" s="97"/>
      <c r="EC2008" s="97"/>
      <c r="ED2008" s="97"/>
      <c r="EE2008" s="97"/>
      <c r="EF2008" s="97"/>
      <c r="EG2008" s="97"/>
      <c r="EH2008" s="97"/>
      <c r="EI2008" s="97"/>
      <c r="EJ2008" s="97"/>
      <c r="EK2008" s="97"/>
      <c r="EL2008" s="97"/>
      <c r="EM2008" s="97"/>
      <c r="EN2008" s="97"/>
      <c r="EO2008" s="97"/>
      <c r="EP2008" s="97"/>
      <c r="EQ2008" s="97"/>
      <c r="ER2008" s="97"/>
      <c r="ES2008" s="97"/>
      <c r="ET2008" s="97"/>
      <c r="EU2008" s="97"/>
      <c r="EV2008" s="97"/>
      <c r="EW2008" s="97"/>
      <c r="EX2008" s="97"/>
      <c r="EY2008" s="97"/>
      <c r="EZ2008" s="97"/>
      <c r="FA2008" s="97"/>
      <c r="FB2008" s="97"/>
      <c r="FC2008" s="97"/>
      <c r="FD2008" s="97"/>
      <c r="FE2008" s="97"/>
      <c r="FF2008" s="97"/>
      <c r="FG2008" s="97"/>
      <c r="FH2008" s="97"/>
      <c r="FI2008" s="97"/>
      <c r="FJ2008" s="97"/>
      <c r="FK2008" s="97"/>
      <c r="FL2008" s="97"/>
      <c r="FM2008" s="97"/>
      <c r="FN2008" s="97"/>
      <c r="FO2008" s="97"/>
      <c r="FP2008" s="97"/>
      <c r="FQ2008" s="97"/>
      <c r="FR2008" s="97"/>
      <c r="FS2008" s="97"/>
      <c r="FT2008" s="97"/>
      <c r="FU2008" s="97"/>
      <c r="FV2008" s="97"/>
      <c r="FW2008" s="97"/>
      <c r="FX2008" s="97"/>
      <c r="FY2008" s="97"/>
      <c r="FZ2008" s="97"/>
      <c r="GA2008" s="97"/>
      <c r="GB2008" s="97"/>
      <c r="GC2008" s="97"/>
      <c r="GD2008" s="97"/>
      <c r="GE2008" s="97"/>
      <c r="GF2008" s="97"/>
      <c r="GG2008" s="97"/>
      <c r="GH2008" s="97"/>
      <c r="GI2008" s="97"/>
      <c r="GJ2008" s="97"/>
      <c r="GK2008" s="97"/>
      <c r="GL2008" s="97"/>
      <c r="GM2008" s="97"/>
      <c r="GN2008" s="97"/>
      <c r="GO2008" s="97"/>
      <c r="GP2008" s="97"/>
      <c r="GQ2008" s="97"/>
      <c r="GR2008" s="97"/>
      <c r="GS2008" s="97"/>
      <c r="GT2008" s="97"/>
      <c r="GU2008" s="97"/>
      <c r="GV2008" s="97"/>
      <c r="GW2008" s="97"/>
      <c r="GX2008" s="97"/>
      <c r="GY2008" s="97"/>
      <c r="GZ2008" s="97"/>
      <c r="HA2008" s="97"/>
      <c r="HB2008" s="97"/>
      <c r="HC2008" s="97"/>
      <c r="HD2008" s="97"/>
      <c r="HE2008" s="97"/>
      <c r="HF2008" s="97"/>
      <c r="HG2008" s="97"/>
      <c r="HH2008" s="97"/>
      <c r="HI2008" s="97"/>
      <c r="HJ2008" s="97"/>
      <c r="HK2008" s="97"/>
      <c r="HL2008" s="97"/>
      <c r="HM2008" s="97"/>
      <c r="HN2008" s="97"/>
      <c r="HO2008" s="97"/>
      <c r="HP2008" s="97"/>
      <c r="HQ2008" s="97"/>
      <c r="HR2008" s="97"/>
      <c r="HS2008" s="97"/>
      <c r="HT2008" s="97"/>
      <c r="HU2008" s="97"/>
      <c r="HV2008" s="97"/>
      <c r="HW2008" s="97"/>
      <c r="HX2008" s="97"/>
      <c r="HY2008" s="97"/>
      <c r="HZ2008" s="97"/>
      <c r="IA2008" s="97"/>
      <c r="IB2008" s="97"/>
      <c r="IC2008" s="97"/>
      <c r="ID2008" s="97"/>
      <c r="IE2008" s="97"/>
      <c r="IF2008" s="97"/>
      <c r="IG2008" s="97"/>
    </row>
    <row r="2009" spans="1:242" s="90" customFormat="1" ht="45" customHeight="1">
      <c r="A2009" s="38" t="s">
        <v>1499</v>
      </c>
      <c r="B2009" s="27" t="s">
        <v>1500</v>
      </c>
      <c r="C2009" s="42" t="s">
        <v>1009</v>
      </c>
      <c r="D2009" s="42">
        <v>50</v>
      </c>
      <c r="E2009" s="75">
        <v>1.04</v>
      </c>
      <c r="F2009" s="76">
        <v>0.85</v>
      </c>
      <c r="G2009" s="89"/>
      <c r="H2009" s="76">
        <f t="shared" si="10"/>
        <v>0</v>
      </c>
    </row>
    <row r="2010" spans="1:242" s="91" customFormat="1" ht="45" customHeight="1">
      <c r="A2010" s="38" t="s">
        <v>1501</v>
      </c>
      <c r="B2010" s="27" t="s">
        <v>1502</v>
      </c>
      <c r="C2010" s="42" t="s">
        <v>1009</v>
      </c>
      <c r="D2010" s="42">
        <v>50</v>
      </c>
      <c r="E2010" s="75">
        <v>1.21</v>
      </c>
      <c r="F2010" s="76">
        <v>0.99</v>
      </c>
      <c r="G2010" s="89"/>
      <c r="H2010" s="76">
        <f t="shared" si="10"/>
        <v>0</v>
      </c>
      <c r="I2010" s="97"/>
      <c r="J2010" s="97"/>
      <c r="K2010" s="97"/>
      <c r="L2010" s="97"/>
      <c r="M2010" s="97"/>
      <c r="N2010" s="97"/>
      <c r="O2010" s="97"/>
      <c r="P2010" s="97"/>
      <c r="Q2010" s="97"/>
      <c r="R2010" s="97"/>
      <c r="S2010" s="97"/>
      <c r="T2010" s="97"/>
      <c r="U2010" s="97"/>
      <c r="V2010" s="97"/>
      <c r="W2010" s="97"/>
      <c r="X2010" s="97"/>
      <c r="Y2010" s="97"/>
      <c r="Z2010" s="97"/>
      <c r="AA2010" s="97"/>
      <c r="AB2010" s="97"/>
      <c r="AC2010" s="97"/>
      <c r="AD2010" s="97"/>
      <c r="AE2010" s="97"/>
      <c r="AF2010" s="97"/>
      <c r="AG2010" s="97"/>
      <c r="AH2010" s="97"/>
      <c r="AI2010" s="97"/>
      <c r="AJ2010" s="97"/>
      <c r="AK2010" s="97"/>
      <c r="AL2010" s="97"/>
      <c r="AM2010" s="97"/>
      <c r="AN2010" s="97"/>
      <c r="AO2010" s="97"/>
      <c r="AP2010" s="97"/>
      <c r="AQ2010" s="97"/>
      <c r="AR2010" s="97"/>
      <c r="AS2010" s="97"/>
      <c r="AT2010" s="97"/>
      <c r="AU2010" s="97"/>
      <c r="AV2010" s="97"/>
      <c r="AW2010" s="97"/>
      <c r="AX2010" s="97"/>
      <c r="AY2010" s="97"/>
      <c r="AZ2010" s="97"/>
      <c r="BA2010" s="97"/>
      <c r="BB2010" s="97"/>
      <c r="BC2010" s="97"/>
      <c r="BD2010" s="97"/>
      <c r="BE2010" s="97"/>
      <c r="BF2010" s="97"/>
      <c r="BG2010" s="97"/>
      <c r="BH2010" s="97"/>
      <c r="BI2010" s="97"/>
      <c r="BJ2010" s="97"/>
      <c r="BK2010" s="97"/>
      <c r="BL2010" s="97"/>
      <c r="BM2010" s="97"/>
      <c r="BN2010" s="97"/>
      <c r="BO2010" s="97"/>
      <c r="BP2010" s="97"/>
      <c r="BQ2010" s="97"/>
      <c r="BR2010" s="97"/>
      <c r="BS2010" s="97"/>
      <c r="BT2010" s="97"/>
      <c r="BU2010" s="97"/>
      <c r="BV2010" s="97"/>
      <c r="BW2010" s="97"/>
      <c r="BX2010" s="97"/>
      <c r="BY2010" s="97"/>
      <c r="BZ2010" s="97"/>
      <c r="CA2010" s="97"/>
      <c r="CB2010" s="97"/>
      <c r="CC2010" s="97"/>
      <c r="CD2010" s="97"/>
      <c r="CE2010" s="97"/>
      <c r="CF2010" s="97"/>
      <c r="CG2010" s="97"/>
      <c r="CH2010" s="97"/>
      <c r="CI2010" s="97"/>
      <c r="CJ2010" s="97"/>
      <c r="CK2010" s="97"/>
      <c r="CL2010" s="97"/>
      <c r="CM2010" s="97"/>
      <c r="CN2010" s="97"/>
      <c r="CO2010" s="97"/>
      <c r="CP2010" s="97"/>
      <c r="CQ2010" s="97"/>
      <c r="CR2010" s="97"/>
      <c r="CS2010" s="97"/>
      <c r="CT2010" s="97"/>
      <c r="CU2010" s="97"/>
      <c r="CV2010" s="97"/>
      <c r="CW2010" s="97"/>
      <c r="CX2010" s="97"/>
      <c r="CY2010" s="97"/>
      <c r="CZ2010" s="97"/>
      <c r="DA2010" s="97"/>
      <c r="DB2010" s="97"/>
      <c r="DC2010" s="97"/>
      <c r="DD2010" s="97"/>
      <c r="DE2010" s="97"/>
      <c r="DF2010" s="97"/>
      <c r="DG2010" s="97"/>
      <c r="DH2010" s="97"/>
      <c r="DI2010" s="97"/>
      <c r="DJ2010" s="97"/>
      <c r="DK2010" s="97"/>
      <c r="DL2010" s="97"/>
      <c r="DM2010" s="97"/>
      <c r="DN2010" s="97"/>
      <c r="DO2010" s="97"/>
      <c r="DP2010" s="97"/>
      <c r="DQ2010" s="97"/>
      <c r="DR2010" s="97"/>
      <c r="DS2010" s="97"/>
      <c r="DT2010" s="97"/>
      <c r="DU2010" s="97"/>
      <c r="DV2010" s="97"/>
      <c r="DW2010" s="97"/>
      <c r="DX2010" s="97"/>
      <c r="DY2010" s="97"/>
      <c r="DZ2010" s="97"/>
      <c r="EA2010" s="97"/>
      <c r="EB2010" s="97"/>
      <c r="EC2010" s="97"/>
      <c r="ED2010" s="97"/>
      <c r="EE2010" s="97"/>
      <c r="EF2010" s="97"/>
      <c r="EG2010" s="97"/>
      <c r="EH2010" s="97"/>
      <c r="EI2010" s="97"/>
      <c r="EJ2010" s="97"/>
      <c r="EK2010" s="97"/>
      <c r="EL2010" s="97"/>
      <c r="EM2010" s="97"/>
      <c r="EN2010" s="97"/>
      <c r="EO2010" s="97"/>
      <c r="EP2010" s="97"/>
      <c r="EQ2010" s="97"/>
      <c r="ER2010" s="97"/>
      <c r="ES2010" s="97"/>
      <c r="ET2010" s="97"/>
      <c r="EU2010" s="97"/>
      <c r="EV2010" s="97"/>
      <c r="EW2010" s="97"/>
      <c r="EX2010" s="97"/>
      <c r="EY2010" s="97"/>
      <c r="EZ2010" s="97"/>
      <c r="FA2010" s="97"/>
      <c r="FB2010" s="97"/>
      <c r="FC2010" s="97"/>
      <c r="FD2010" s="97"/>
      <c r="FE2010" s="97"/>
      <c r="FF2010" s="97"/>
      <c r="FG2010" s="97"/>
      <c r="FH2010" s="97"/>
      <c r="FI2010" s="97"/>
      <c r="FJ2010" s="97"/>
      <c r="FK2010" s="97"/>
      <c r="FL2010" s="97"/>
      <c r="FM2010" s="97"/>
      <c r="FN2010" s="97"/>
      <c r="FO2010" s="97"/>
      <c r="FP2010" s="97"/>
      <c r="FQ2010" s="97"/>
      <c r="FR2010" s="97"/>
      <c r="FS2010" s="97"/>
      <c r="FT2010" s="97"/>
      <c r="FU2010" s="97"/>
      <c r="FV2010" s="97"/>
      <c r="FW2010" s="97"/>
      <c r="FX2010" s="97"/>
      <c r="FY2010" s="97"/>
      <c r="FZ2010" s="97"/>
      <c r="GA2010" s="97"/>
      <c r="GB2010" s="97"/>
      <c r="GC2010" s="97"/>
      <c r="GD2010" s="97"/>
      <c r="GE2010" s="97"/>
      <c r="GF2010" s="97"/>
      <c r="GG2010" s="97"/>
      <c r="GH2010" s="97"/>
      <c r="GI2010" s="97"/>
      <c r="GJ2010" s="97"/>
      <c r="GK2010" s="97"/>
      <c r="GL2010" s="97"/>
      <c r="GM2010" s="97"/>
      <c r="GN2010" s="97"/>
      <c r="GO2010" s="97"/>
      <c r="GP2010" s="97"/>
      <c r="GQ2010" s="97"/>
      <c r="GR2010" s="97"/>
      <c r="GS2010" s="97"/>
      <c r="GT2010" s="97"/>
      <c r="GU2010" s="97"/>
      <c r="GV2010" s="97"/>
      <c r="GW2010" s="97"/>
      <c r="GX2010" s="97"/>
      <c r="GY2010" s="97"/>
      <c r="GZ2010" s="97"/>
      <c r="HA2010" s="97"/>
      <c r="HB2010" s="97"/>
      <c r="HC2010" s="97"/>
      <c r="HD2010" s="97"/>
      <c r="HE2010" s="97"/>
      <c r="HF2010" s="97"/>
      <c r="HG2010" s="97"/>
      <c r="HH2010" s="97"/>
      <c r="HI2010" s="97"/>
      <c r="HJ2010" s="97"/>
      <c r="HK2010" s="97"/>
      <c r="HL2010" s="97"/>
      <c r="HM2010" s="97"/>
      <c r="HN2010" s="97"/>
      <c r="HO2010" s="97"/>
      <c r="HP2010" s="97"/>
      <c r="HQ2010" s="97"/>
      <c r="HR2010" s="97"/>
      <c r="HS2010" s="97"/>
      <c r="HT2010" s="97"/>
      <c r="HU2010" s="97"/>
      <c r="HV2010" s="97"/>
      <c r="HW2010" s="97"/>
      <c r="HX2010" s="97"/>
      <c r="HY2010" s="97"/>
      <c r="HZ2010" s="97"/>
      <c r="IA2010" s="97"/>
      <c r="IB2010" s="97"/>
      <c r="IC2010" s="97"/>
      <c r="ID2010" s="97"/>
      <c r="IE2010" s="97"/>
      <c r="IF2010" s="97"/>
      <c r="IG2010" s="97"/>
    </row>
    <row r="2011" spans="1:242" s="91" customFormat="1" ht="45" customHeight="1">
      <c r="A2011" s="38" t="s">
        <v>1146</v>
      </c>
      <c r="B2011" s="27" t="s">
        <v>1147</v>
      </c>
      <c r="C2011" s="42" t="s">
        <v>1009</v>
      </c>
      <c r="D2011" s="42">
        <v>240</v>
      </c>
      <c r="E2011" s="75">
        <v>1.07</v>
      </c>
      <c r="F2011" s="76">
        <v>0.88</v>
      </c>
      <c r="G2011" s="89"/>
      <c r="H2011" s="76">
        <f t="shared" si="10"/>
        <v>0</v>
      </c>
      <c r="I2011" s="97"/>
      <c r="J2011" s="97"/>
      <c r="K2011" s="97"/>
      <c r="L2011" s="97"/>
      <c r="M2011" s="97"/>
      <c r="N2011" s="97"/>
      <c r="O2011" s="97"/>
      <c r="P2011" s="97"/>
      <c r="Q2011" s="97"/>
      <c r="R2011" s="97"/>
      <c r="S2011" s="97"/>
      <c r="T2011" s="97"/>
      <c r="U2011" s="97"/>
      <c r="V2011" s="97"/>
      <c r="W2011" s="97"/>
      <c r="X2011" s="97"/>
      <c r="Y2011" s="97"/>
      <c r="Z2011" s="97"/>
      <c r="AA2011" s="97"/>
      <c r="AB2011" s="97"/>
      <c r="AC2011" s="97"/>
      <c r="AD2011" s="97"/>
      <c r="AE2011" s="97"/>
      <c r="AF2011" s="97"/>
      <c r="AG2011" s="97"/>
      <c r="AH2011" s="97"/>
      <c r="AI2011" s="97"/>
      <c r="AJ2011" s="97"/>
      <c r="AK2011" s="97"/>
      <c r="AL2011" s="97"/>
      <c r="AM2011" s="97"/>
      <c r="AN2011" s="97"/>
      <c r="AO2011" s="97"/>
      <c r="AP2011" s="97"/>
      <c r="AQ2011" s="97"/>
      <c r="AR2011" s="97"/>
      <c r="AS2011" s="97"/>
      <c r="AT2011" s="97"/>
      <c r="AU2011" s="97"/>
      <c r="AV2011" s="97"/>
      <c r="AW2011" s="97"/>
      <c r="AX2011" s="97"/>
      <c r="AY2011" s="97"/>
      <c r="AZ2011" s="97"/>
      <c r="BA2011" s="97"/>
      <c r="BB2011" s="97"/>
      <c r="BC2011" s="97"/>
      <c r="BD2011" s="97"/>
      <c r="BE2011" s="97"/>
      <c r="BF2011" s="97"/>
      <c r="BG2011" s="97"/>
      <c r="BH2011" s="97"/>
      <c r="BI2011" s="97"/>
      <c r="BJ2011" s="97"/>
      <c r="BK2011" s="97"/>
      <c r="BL2011" s="97"/>
      <c r="BM2011" s="97"/>
      <c r="BN2011" s="97"/>
      <c r="BO2011" s="97"/>
      <c r="BP2011" s="97"/>
      <c r="BQ2011" s="97"/>
      <c r="BR2011" s="97"/>
      <c r="BS2011" s="97"/>
      <c r="BT2011" s="97"/>
      <c r="BU2011" s="97"/>
      <c r="BV2011" s="97"/>
      <c r="BW2011" s="97"/>
      <c r="BX2011" s="97"/>
      <c r="BY2011" s="97"/>
      <c r="BZ2011" s="97"/>
      <c r="CA2011" s="97"/>
      <c r="CB2011" s="97"/>
      <c r="CC2011" s="97"/>
      <c r="CD2011" s="97"/>
      <c r="CE2011" s="97"/>
      <c r="CF2011" s="97"/>
      <c r="CG2011" s="97"/>
      <c r="CH2011" s="97"/>
      <c r="CI2011" s="97"/>
      <c r="CJ2011" s="97"/>
      <c r="CK2011" s="97"/>
      <c r="CL2011" s="97"/>
      <c r="CM2011" s="97"/>
      <c r="CN2011" s="97"/>
      <c r="CO2011" s="97"/>
      <c r="CP2011" s="97"/>
      <c r="CQ2011" s="97"/>
      <c r="CR2011" s="97"/>
      <c r="CS2011" s="97"/>
      <c r="CT2011" s="97"/>
      <c r="CU2011" s="97"/>
      <c r="CV2011" s="97"/>
      <c r="CW2011" s="97"/>
      <c r="CX2011" s="97"/>
      <c r="CY2011" s="97"/>
      <c r="CZ2011" s="97"/>
      <c r="DA2011" s="97"/>
      <c r="DB2011" s="97"/>
      <c r="DC2011" s="97"/>
      <c r="DD2011" s="97"/>
      <c r="DE2011" s="97"/>
      <c r="DF2011" s="97"/>
      <c r="DG2011" s="97"/>
      <c r="DH2011" s="97"/>
      <c r="DI2011" s="97"/>
      <c r="DJ2011" s="97"/>
      <c r="DK2011" s="97"/>
      <c r="DL2011" s="97"/>
      <c r="DM2011" s="97"/>
      <c r="DN2011" s="97"/>
      <c r="DO2011" s="97"/>
      <c r="DP2011" s="97"/>
      <c r="DQ2011" s="97"/>
      <c r="DR2011" s="97"/>
      <c r="DS2011" s="97"/>
      <c r="DT2011" s="97"/>
      <c r="DU2011" s="97"/>
      <c r="DV2011" s="97"/>
      <c r="DW2011" s="97"/>
      <c r="DX2011" s="97"/>
      <c r="DY2011" s="97"/>
      <c r="DZ2011" s="97"/>
      <c r="EA2011" s="97"/>
      <c r="EB2011" s="97"/>
      <c r="EC2011" s="97"/>
      <c r="ED2011" s="97"/>
      <c r="EE2011" s="97"/>
      <c r="EF2011" s="97"/>
      <c r="EG2011" s="97"/>
      <c r="EH2011" s="97"/>
      <c r="EI2011" s="97"/>
      <c r="EJ2011" s="97"/>
      <c r="EK2011" s="97"/>
      <c r="EL2011" s="97"/>
      <c r="EM2011" s="97"/>
      <c r="EN2011" s="97"/>
      <c r="EO2011" s="97"/>
      <c r="EP2011" s="97"/>
      <c r="EQ2011" s="97"/>
      <c r="ER2011" s="97"/>
      <c r="ES2011" s="97"/>
      <c r="ET2011" s="97"/>
      <c r="EU2011" s="97"/>
      <c r="EV2011" s="97"/>
      <c r="EW2011" s="97"/>
      <c r="EX2011" s="97"/>
      <c r="EY2011" s="97"/>
      <c r="EZ2011" s="97"/>
      <c r="FA2011" s="97"/>
      <c r="FB2011" s="97"/>
      <c r="FC2011" s="97"/>
      <c r="FD2011" s="97"/>
      <c r="FE2011" s="97"/>
      <c r="FF2011" s="97"/>
      <c r="FG2011" s="97"/>
      <c r="FH2011" s="97"/>
      <c r="FI2011" s="97"/>
      <c r="FJ2011" s="97"/>
      <c r="FK2011" s="97"/>
      <c r="FL2011" s="97"/>
      <c r="FM2011" s="97"/>
      <c r="FN2011" s="97"/>
      <c r="FO2011" s="97"/>
      <c r="FP2011" s="97"/>
      <c r="FQ2011" s="97"/>
      <c r="FR2011" s="97"/>
      <c r="FS2011" s="97"/>
      <c r="FT2011" s="97"/>
      <c r="FU2011" s="97"/>
      <c r="FV2011" s="97"/>
      <c r="FW2011" s="97"/>
      <c r="FX2011" s="97"/>
      <c r="FY2011" s="97"/>
      <c r="FZ2011" s="97"/>
      <c r="GA2011" s="97"/>
      <c r="GB2011" s="97"/>
      <c r="GC2011" s="97"/>
      <c r="GD2011" s="97"/>
      <c r="GE2011" s="97"/>
      <c r="GF2011" s="97"/>
      <c r="GG2011" s="97"/>
      <c r="GH2011" s="97"/>
      <c r="GI2011" s="97"/>
      <c r="GJ2011" s="97"/>
      <c r="GK2011" s="97"/>
      <c r="GL2011" s="97"/>
      <c r="GM2011" s="97"/>
      <c r="GN2011" s="97"/>
      <c r="GO2011" s="97"/>
      <c r="GP2011" s="97"/>
      <c r="GQ2011" s="97"/>
      <c r="GR2011" s="97"/>
      <c r="GS2011" s="97"/>
      <c r="GT2011" s="97"/>
      <c r="GU2011" s="97"/>
      <c r="GV2011" s="97"/>
      <c r="GW2011" s="97"/>
      <c r="GX2011" s="97"/>
      <c r="GY2011" s="97"/>
      <c r="GZ2011" s="97"/>
      <c r="HA2011" s="97"/>
      <c r="HB2011" s="97"/>
      <c r="HC2011" s="97"/>
      <c r="HD2011" s="97"/>
      <c r="HE2011" s="97"/>
      <c r="HF2011" s="97"/>
      <c r="HG2011" s="97"/>
      <c r="HH2011" s="97"/>
      <c r="HI2011" s="97"/>
      <c r="HJ2011" s="97"/>
      <c r="HK2011" s="97"/>
      <c r="HL2011" s="97"/>
      <c r="HM2011" s="97"/>
      <c r="HN2011" s="97"/>
      <c r="HO2011" s="97"/>
      <c r="HP2011" s="97"/>
      <c r="HQ2011" s="97"/>
      <c r="HR2011" s="97"/>
      <c r="HS2011" s="97"/>
      <c r="HT2011" s="97"/>
      <c r="HU2011" s="97"/>
      <c r="HV2011" s="97"/>
      <c r="HW2011" s="97"/>
      <c r="HX2011" s="97"/>
      <c r="HY2011" s="97"/>
      <c r="HZ2011" s="97"/>
      <c r="IA2011" s="97"/>
      <c r="IB2011" s="97"/>
      <c r="IC2011" s="97"/>
      <c r="ID2011" s="97"/>
      <c r="IE2011" s="97"/>
      <c r="IF2011" s="97"/>
      <c r="IG2011" s="97"/>
    </row>
    <row r="2012" spans="1:242" s="92" customFormat="1" ht="45" customHeight="1">
      <c r="A2012" s="38" t="s">
        <v>1148</v>
      </c>
      <c r="B2012" s="27" t="s">
        <v>1149</v>
      </c>
      <c r="C2012" s="42" t="s">
        <v>1009</v>
      </c>
      <c r="D2012" s="42">
        <v>240</v>
      </c>
      <c r="E2012" s="75">
        <v>2.29</v>
      </c>
      <c r="F2012" s="76">
        <v>1.88</v>
      </c>
      <c r="G2012" s="89"/>
      <c r="H2012" s="76">
        <f t="shared" si="10"/>
        <v>0</v>
      </c>
    </row>
    <row r="2013" spans="1:242" s="91" customFormat="1" ht="45" customHeight="1">
      <c r="A2013" s="38" t="s">
        <v>1503</v>
      </c>
      <c r="B2013" s="27" t="s">
        <v>1504</v>
      </c>
      <c r="C2013" s="42" t="s">
        <v>1009</v>
      </c>
      <c r="D2013" s="42">
        <v>50</v>
      </c>
      <c r="E2013" s="75">
        <v>4</v>
      </c>
      <c r="F2013" s="76">
        <v>3.28</v>
      </c>
      <c r="G2013" s="89"/>
      <c r="H2013" s="76">
        <f t="shared" si="10"/>
        <v>0</v>
      </c>
    </row>
    <row r="2014" spans="1:242" s="92" customFormat="1" ht="45" customHeight="1">
      <c r="A2014" s="38" t="s">
        <v>2101</v>
      </c>
      <c r="B2014" s="27" t="s">
        <v>2102</v>
      </c>
      <c r="C2014" s="42" t="s">
        <v>1009</v>
      </c>
      <c r="D2014" s="42">
        <v>50</v>
      </c>
      <c r="E2014" s="75">
        <v>4</v>
      </c>
      <c r="F2014" s="76">
        <v>3.28</v>
      </c>
      <c r="G2014" s="89"/>
      <c r="H2014" s="76">
        <f t="shared" si="10"/>
        <v>0</v>
      </c>
    </row>
    <row r="2015" spans="1:242" s="92" customFormat="1" ht="45" customHeight="1">
      <c r="A2015" s="38" t="s">
        <v>2103</v>
      </c>
      <c r="B2015" s="27" t="s">
        <v>2104</v>
      </c>
      <c r="C2015" s="42" t="s">
        <v>1009</v>
      </c>
      <c r="D2015" s="42">
        <v>50</v>
      </c>
      <c r="E2015" s="75">
        <v>4</v>
      </c>
      <c r="F2015" s="76">
        <v>3.28</v>
      </c>
      <c r="G2015" s="89"/>
      <c r="H2015" s="76">
        <f t="shared" si="10"/>
        <v>0</v>
      </c>
    </row>
    <row r="2016" spans="1:242" s="91" customFormat="1" ht="45" customHeight="1">
      <c r="A2016" s="38" t="s">
        <v>2105</v>
      </c>
      <c r="B2016" s="27" t="s">
        <v>2106</v>
      </c>
      <c r="C2016" s="42" t="s">
        <v>1009</v>
      </c>
      <c r="D2016" s="42">
        <v>50</v>
      </c>
      <c r="E2016" s="75">
        <v>4</v>
      </c>
      <c r="F2016" s="76">
        <v>3.28</v>
      </c>
      <c r="G2016" s="89"/>
      <c r="H2016" s="76">
        <f t="shared" si="10"/>
        <v>0</v>
      </c>
      <c r="I2016" s="97"/>
      <c r="J2016" s="97"/>
      <c r="K2016" s="97"/>
      <c r="L2016" s="97"/>
      <c r="M2016" s="97"/>
      <c r="N2016" s="97"/>
      <c r="O2016" s="97"/>
      <c r="P2016" s="97"/>
      <c r="Q2016" s="97"/>
      <c r="R2016" s="97"/>
      <c r="S2016" s="97"/>
      <c r="T2016" s="97"/>
      <c r="U2016" s="97"/>
      <c r="V2016" s="97"/>
      <c r="W2016" s="97"/>
      <c r="X2016" s="97"/>
      <c r="Y2016" s="97"/>
      <c r="Z2016" s="97"/>
      <c r="AA2016" s="97"/>
      <c r="AB2016" s="97"/>
      <c r="AC2016" s="97"/>
      <c r="AD2016" s="97"/>
      <c r="AE2016" s="97"/>
      <c r="AF2016" s="97"/>
      <c r="AG2016" s="97"/>
      <c r="AH2016" s="97"/>
      <c r="AI2016" s="97"/>
      <c r="AJ2016" s="97"/>
      <c r="AK2016" s="97"/>
      <c r="AL2016" s="97"/>
      <c r="AM2016" s="97"/>
      <c r="AN2016" s="97"/>
      <c r="AO2016" s="97"/>
      <c r="AP2016" s="97"/>
      <c r="AQ2016" s="97"/>
      <c r="AR2016" s="97"/>
      <c r="AS2016" s="97"/>
      <c r="AT2016" s="97"/>
      <c r="AU2016" s="97"/>
      <c r="AV2016" s="97"/>
      <c r="AW2016" s="97"/>
      <c r="AX2016" s="97"/>
      <c r="AY2016" s="97"/>
      <c r="AZ2016" s="97"/>
      <c r="BA2016" s="97"/>
      <c r="BB2016" s="97"/>
      <c r="BC2016" s="97"/>
      <c r="BD2016" s="97"/>
      <c r="BE2016" s="97"/>
      <c r="BF2016" s="97"/>
      <c r="BG2016" s="97"/>
      <c r="BH2016" s="97"/>
      <c r="BI2016" s="97"/>
      <c r="BJ2016" s="97"/>
      <c r="BK2016" s="97"/>
      <c r="BL2016" s="97"/>
      <c r="BM2016" s="97"/>
      <c r="BN2016" s="97"/>
      <c r="BO2016" s="97"/>
      <c r="BP2016" s="97"/>
      <c r="BQ2016" s="97"/>
      <c r="BR2016" s="97"/>
      <c r="BS2016" s="97"/>
      <c r="BT2016" s="97"/>
      <c r="BU2016" s="97"/>
      <c r="BV2016" s="97"/>
      <c r="BW2016" s="97"/>
      <c r="BX2016" s="97"/>
      <c r="BY2016" s="97"/>
      <c r="BZ2016" s="97"/>
      <c r="CA2016" s="97"/>
      <c r="CB2016" s="97"/>
      <c r="CC2016" s="97"/>
      <c r="CD2016" s="97"/>
      <c r="CE2016" s="97"/>
      <c r="CF2016" s="97"/>
      <c r="CG2016" s="97"/>
      <c r="CH2016" s="97"/>
      <c r="CI2016" s="97"/>
      <c r="CJ2016" s="97"/>
      <c r="CK2016" s="97"/>
      <c r="CL2016" s="97"/>
      <c r="CM2016" s="97"/>
      <c r="CN2016" s="97"/>
      <c r="CO2016" s="97"/>
      <c r="CP2016" s="97"/>
      <c r="CQ2016" s="97"/>
      <c r="CR2016" s="97"/>
      <c r="CS2016" s="97"/>
      <c r="CT2016" s="97"/>
      <c r="CU2016" s="97"/>
      <c r="CV2016" s="97"/>
      <c r="CW2016" s="97"/>
      <c r="CX2016" s="97"/>
      <c r="CY2016" s="97"/>
      <c r="CZ2016" s="97"/>
      <c r="DA2016" s="97"/>
      <c r="DB2016" s="97"/>
      <c r="DC2016" s="97"/>
      <c r="DD2016" s="97"/>
      <c r="DE2016" s="97"/>
      <c r="DF2016" s="97"/>
      <c r="DG2016" s="97"/>
      <c r="DH2016" s="97"/>
      <c r="DI2016" s="97"/>
      <c r="DJ2016" s="97"/>
      <c r="DK2016" s="97"/>
      <c r="DL2016" s="97"/>
      <c r="DM2016" s="97"/>
      <c r="DN2016" s="97"/>
      <c r="DO2016" s="97"/>
      <c r="DP2016" s="97"/>
      <c r="DQ2016" s="97"/>
      <c r="DR2016" s="97"/>
      <c r="DS2016" s="97"/>
      <c r="DT2016" s="97"/>
      <c r="DU2016" s="97"/>
      <c r="DV2016" s="97"/>
      <c r="DW2016" s="97"/>
      <c r="DX2016" s="97"/>
      <c r="DY2016" s="97"/>
      <c r="DZ2016" s="97"/>
      <c r="EA2016" s="97"/>
      <c r="EB2016" s="97"/>
      <c r="EC2016" s="97"/>
      <c r="ED2016" s="97"/>
      <c r="EE2016" s="97"/>
      <c r="EF2016" s="97"/>
      <c r="EG2016" s="97"/>
      <c r="EH2016" s="97"/>
      <c r="EI2016" s="97"/>
      <c r="EJ2016" s="97"/>
      <c r="EK2016" s="97"/>
      <c r="EL2016" s="97"/>
      <c r="EM2016" s="97"/>
      <c r="EN2016" s="97"/>
      <c r="EO2016" s="97"/>
      <c r="EP2016" s="97"/>
      <c r="EQ2016" s="97"/>
      <c r="ER2016" s="97"/>
      <c r="ES2016" s="97"/>
      <c r="ET2016" s="97"/>
      <c r="EU2016" s="97"/>
      <c r="EV2016" s="97"/>
      <c r="EW2016" s="97"/>
      <c r="EX2016" s="97"/>
      <c r="EY2016" s="97"/>
      <c r="EZ2016" s="97"/>
      <c r="FA2016" s="97"/>
      <c r="FB2016" s="97"/>
      <c r="FC2016" s="97"/>
      <c r="FD2016" s="97"/>
      <c r="FE2016" s="97"/>
      <c r="FF2016" s="97"/>
      <c r="FG2016" s="97"/>
      <c r="FH2016" s="97"/>
      <c r="FI2016" s="97"/>
      <c r="FJ2016" s="97"/>
      <c r="FK2016" s="97"/>
      <c r="FL2016" s="97"/>
      <c r="FM2016" s="97"/>
      <c r="FN2016" s="97"/>
      <c r="FO2016" s="97"/>
      <c r="FP2016" s="97"/>
      <c r="FQ2016" s="97"/>
      <c r="FR2016" s="97"/>
      <c r="FS2016" s="97"/>
      <c r="FT2016" s="97"/>
      <c r="FU2016" s="97"/>
      <c r="FV2016" s="97"/>
      <c r="FW2016" s="97"/>
      <c r="FX2016" s="97"/>
      <c r="FY2016" s="97"/>
      <c r="FZ2016" s="97"/>
      <c r="GA2016" s="97"/>
      <c r="GB2016" s="97"/>
      <c r="GC2016" s="97"/>
      <c r="GD2016" s="97"/>
      <c r="GE2016" s="97"/>
      <c r="GF2016" s="97"/>
      <c r="GG2016" s="97"/>
      <c r="GH2016" s="97"/>
      <c r="GI2016" s="97"/>
      <c r="GJ2016" s="97"/>
      <c r="GK2016" s="97"/>
      <c r="GL2016" s="97"/>
      <c r="GM2016" s="97"/>
      <c r="GN2016" s="97"/>
      <c r="GO2016" s="97"/>
      <c r="GP2016" s="97"/>
      <c r="GQ2016" s="97"/>
      <c r="GR2016" s="97"/>
      <c r="GS2016" s="97"/>
      <c r="GT2016" s="97"/>
      <c r="GU2016" s="97"/>
      <c r="GV2016" s="97"/>
      <c r="GW2016" s="97"/>
      <c r="GX2016" s="97"/>
      <c r="GY2016" s="97"/>
      <c r="GZ2016" s="97"/>
      <c r="HA2016" s="97"/>
      <c r="HB2016" s="97"/>
      <c r="HC2016" s="97"/>
      <c r="HD2016" s="97"/>
      <c r="HE2016" s="97"/>
      <c r="HF2016" s="97"/>
      <c r="HG2016" s="97"/>
      <c r="HH2016" s="97"/>
      <c r="HI2016" s="97"/>
      <c r="HJ2016" s="97"/>
      <c r="HK2016" s="97"/>
      <c r="HL2016" s="97"/>
      <c r="HM2016" s="97"/>
      <c r="HN2016" s="97"/>
      <c r="HO2016" s="97"/>
      <c r="HP2016" s="97"/>
      <c r="HQ2016" s="97"/>
      <c r="HR2016" s="97"/>
      <c r="HS2016" s="97"/>
      <c r="HT2016" s="97"/>
      <c r="HU2016" s="97"/>
      <c r="HV2016" s="97"/>
      <c r="HW2016" s="97"/>
      <c r="HX2016" s="97"/>
      <c r="HY2016" s="97"/>
      <c r="HZ2016" s="97"/>
      <c r="IA2016" s="97"/>
      <c r="IB2016" s="97"/>
      <c r="IC2016" s="97"/>
      <c r="ID2016" s="97"/>
      <c r="IE2016" s="97"/>
      <c r="IF2016" s="97"/>
      <c r="IG2016" s="97"/>
      <c r="IH2016" s="97"/>
    </row>
    <row r="2017" spans="1:242" s="92" customFormat="1" ht="45" customHeight="1">
      <c r="A2017" s="38" t="s">
        <v>1505</v>
      </c>
      <c r="B2017" s="27" t="s">
        <v>1506</v>
      </c>
      <c r="C2017" s="42" t="s">
        <v>1009</v>
      </c>
      <c r="D2017" s="42">
        <v>50</v>
      </c>
      <c r="E2017" s="75">
        <v>3.78</v>
      </c>
      <c r="F2017" s="76">
        <v>3.1</v>
      </c>
      <c r="G2017" s="89"/>
      <c r="H2017" s="76">
        <f t="shared" si="10"/>
        <v>0</v>
      </c>
    </row>
    <row r="2018" spans="1:242" s="92" customFormat="1" ht="45" customHeight="1">
      <c r="A2018" s="38" t="s">
        <v>1507</v>
      </c>
      <c r="B2018" s="27" t="s">
        <v>1508</v>
      </c>
      <c r="C2018" s="42" t="s">
        <v>1009</v>
      </c>
      <c r="D2018" s="42">
        <v>50</v>
      </c>
      <c r="E2018" s="75">
        <v>3.78</v>
      </c>
      <c r="F2018" s="76">
        <v>3.1</v>
      </c>
      <c r="G2018" s="89"/>
      <c r="H2018" s="76">
        <f t="shared" si="10"/>
        <v>0</v>
      </c>
    </row>
    <row r="2019" spans="1:242" s="96" customFormat="1" ht="45" customHeight="1">
      <c r="A2019" s="38" t="s">
        <v>1509</v>
      </c>
      <c r="B2019" s="27" t="s">
        <v>1510</v>
      </c>
      <c r="C2019" s="42" t="s">
        <v>1009</v>
      </c>
      <c r="D2019" s="42">
        <f>500/10</f>
        <v>50</v>
      </c>
      <c r="E2019" s="75">
        <v>3.78</v>
      </c>
      <c r="F2019" s="76">
        <v>3.1</v>
      </c>
      <c r="G2019" s="89"/>
      <c r="H2019" s="76">
        <f t="shared" si="10"/>
        <v>0</v>
      </c>
    </row>
    <row r="2020" spans="1:242" s="91" customFormat="1" ht="45" customHeight="1">
      <c r="A2020" s="31" t="s">
        <v>1511</v>
      </c>
      <c r="B2020" s="27" t="s">
        <v>1512</v>
      </c>
      <c r="C2020" s="85" t="s">
        <v>1009</v>
      </c>
      <c r="D2020" s="98"/>
      <c r="E2020" s="75">
        <v>4</v>
      </c>
      <c r="F2020" s="76">
        <v>3.28</v>
      </c>
      <c r="G2020" s="93"/>
      <c r="H2020" s="76">
        <f t="shared" si="10"/>
        <v>0</v>
      </c>
      <c r="I2020" s="97"/>
      <c r="J2020" s="97"/>
      <c r="K2020" s="97"/>
      <c r="L2020" s="97"/>
      <c r="M2020" s="97"/>
      <c r="N2020" s="97"/>
      <c r="O2020" s="97"/>
      <c r="P2020" s="97"/>
      <c r="Q2020" s="97"/>
      <c r="R2020" s="97"/>
      <c r="S2020" s="97"/>
      <c r="T2020" s="97"/>
      <c r="U2020" s="97"/>
      <c r="V2020" s="97"/>
      <c r="W2020" s="97"/>
      <c r="X2020" s="97"/>
      <c r="Y2020" s="97"/>
      <c r="Z2020" s="97"/>
      <c r="AA2020" s="97"/>
      <c r="AB2020" s="97"/>
      <c r="AC2020" s="97"/>
      <c r="AD2020" s="97"/>
      <c r="AE2020" s="97"/>
      <c r="AF2020" s="97"/>
      <c r="AG2020" s="97"/>
      <c r="AH2020" s="97"/>
      <c r="AI2020" s="97"/>
      <c r="AJ2020" s="97"/>
      <c r="AK2020" s="97"/>
      <c r="AL2020" s="97"/>
      <c r="AM2020" s="97"/>
      <c r="AN2020" s="97"/>
      <c r="AO2020" s="97"/>
      <c r="AP2020" s="97"/>
      <c r="AQ2020" s="97"/>
      <c r="AR2020" s="97"/>
      <c r="AS2020" s="97"/>
      <c r="AT2020" s="97"/>
      <c r="AU2020" s="97"/>
      <c r="AV2020" s="97"/>
      <c r="AW2020" s="97"/>
      <c r="AX2020" s="97"/>
      <c r="AY2020" s="97"/>
      <c r="AZ2020" s="97"/>
      <c r="BA2020" s="97"/>
      <c r="BB2020" s="97"/>
      <c r="BC2020" s="97"/>
      <c r="BD2020" s="97"/>
      <c r="BE2020" s="97"/>
      <c r="BF2020" s="97"/>
      <c r="BG2020" s="97"/>
      <c r="BH2020" s="97"/>
      <c r="BI2020" s="97"/>
      <c r="BJ2020" s="97"/>
      <c r="BK2020" s="97"/>
      <c r="BL2020" s="97"/>
      <c r="BM2020" s="97"/>
      <c r="BN2020" s="97"/>
      <c r="BO2020" s="97"/>
      <c r="BP2020" s="97"/>
      <c r="BQ2020" s="97"/>
      <c r="BR2020" s="97"/>
      <c r="BS2020" s="97"/>
      <c r="BT2020" s="97"/>
      <c r="BU2020" s="97"/>
      <c r="BV2020" s="97"/>
      <c r="BW2020" s="97"/>
      <c r="BX2020" s="97"/>
      <c r="BY2020" s="97"/>
      <c r="BZ2020" s="97"/>
      <c r="CA2020" s="97"/>
      <c r="CB2020" s="97"/>
      <c r="CC2020" s="97"/>
      <c r="CD2020" s="97"/>
      <c r="CE2020" s="97"/>
      <c r="CF2020" s="97"/>
      <c r="CG2020" s="97"/>
      <c r="CH2020" s="97"/>
      <c r="CI2020" s="97"/>
      <c r="CJ2020" s="97"/>
      <c r="CK2020" s="97"/>
      <c r="CL2020" s="97"/>
      <c r="CM2020" s="97"/>
      <c r="CN2020" s="97"/>
      <c r="CO2020" s="97"/>
      <c r="CP2020" s="97"/>
      <c r="CQ2020" s="97"/>
      <c r="CR2020" s="97"/>
      <c r="CS2020" s="97"/>
      <c r="CT2020" s="97"/>
      <c r="CU2020" s="97"/>
      <c r="CV2020" s="97"/>
      <c r="CW2020" s="97"/>
      <c r="CX2020" s="97"/>
      <c r="CY2020" s="97"/>
      <c r="CZ2020" s="97"/>
      <c r="DA2020" s="97"/>
      <c r="DB2020" s="97"/>
      <c r="DC2020" s="97"/>
      <c r="DD2020" s="97"/>
      <c r="DE2020" s="97"/>
      <c r="DF2020" s="97"/>
      <c r="DG2020" s="97"/>
      <c r="DH2020" s="97"/>
      <c r="DI2020" s="97"/>
      <c r="DJ2020" s="97"/>
      <c r="DK2020" s="97"/>
      <c r="DL2020" s="97"/>
      <c r="DM2020" s="97"/>
      <c r="DN2020" s="97"/>
      <c r="DO2020" s="97"/>
      <c r="DP2020" s="97"/>
      <c r="DQ2020" s="97"/>
      <c r="DR2020" s="97"/>
      <c r="DS2020" s="97"/>
      <c r="DT2020" s="97"/>
      <c r="DU2020" s="97"/>
      <c r="DV2020" s="97"/>
      <c r="DW2020" s="97"/>
      <c r="DX2020" s="97"/>
      <c r="DY2020" s="97"/>
      <c r="DZ2020" s="97"/>
      <c r="EA2020" s="97"/>
      <c r="EB2020" s="97"/>
      <c r="EC2020" s="97"/>
      <c r="ED2020" s="97"/>
      <c r="EE2020" s="97"/>
      <c r="EF2020" s="97"/>
      <c r="EG2020" s="97"/>
      <c r="EH2020" s="97"/>
      <c r="EI2020" s="97"/>
      <c r="EJ2020" s="97"/>
      <c r="EK2020" s="97"/>
      <c r="EL2020" s="97"/>
      <c r="EM2020" s="97"/>
      <c r="EN2020" s="97"/>
      <c r="EO2020" s="97"/>
      <c r="EP2020" s="97"/>
      <c r="EQ2020" s="97"/>
      <c r="ER2020" s="97"/>
      <c r="ES2020" s="97"/>
      <c r="ET2020" s="97"/>
      <c r="EU2020" s="97"/>
      <c r="EV2020" s="97"/>
      <c r="EW2020" s="97"/>
      <c r="EX2020" s="97"/>
      <c r="EY2020" s="97"/>
      <c r="EZ2020" s="97"/>
      <c r="FA2020" s="97"/>
      <c r="FB2020" s="97"/>
      <c r="FC2020" s="97"/>
      <c r="FD2020" s="97"/>
      <c r="FE2020" s="97"/>
      <c r="FF2020" s="97"/>
      <c r="FG2020" s="97"/>
      <c r="FH2020" s="97"/>
      <c r="FI2020" s="97"/>
      <c r="FJ2020" s="97"/>
      <c r="FK2020" s="97"/>
      <c r="FL2020" s="97"/>
      <c r="FM2020" s="97"/>
      <c r="FN2020" s="97"/>
      <c r="FO2020" s="97"/>
      <c r="FP2020" s="97"/>
      <c r="FQ2020" s="97"/>
      <c r="FR2020" s="97"/>
      <c r="FS2020" s="97"/>
      <c r="FT2020" s="97"/>
      <c r="FU2020" s="97"/>
      <c r="FV2020" s="97"/>
      <c r="FW2020" s="97"/>
      <c r="FX2020" s="97"/>
      <c r="FY2020" s="97"/>
      <c r="FZ2020" s="97"/>
      <c r="GA2020" s="97"/>
      <c r="GB2020" s="97"/>
      <c r="GC2020" s="97"/>
      <c r="GD2020" s="97"/>
      <c r="GE2020" s="97"/>
      <c r="GF2020" s="97"/>
      <c r="GG2020" s="97"/>
      <c r="GH2020" s="97"/>
      <c r="GI2020" s="97"/>
      <c r="GJ2020" s="97"/>
      <c r="GK2020" s="97"/>
      <c r="GL2020" s="97"/>
      <c r="GM2020" s="97"/>
      <c r="GN2020" s="97"/>
      <c r="GO2020" s="97"/>
      <c r="GP2020" s="97"/>
      <c r="GQ2020" s="97"/>
      <c r="GR2020" s="97"/>
      <c r="GS2020" s="97"/>
      <c r="GT2020" s="97"/>
      <c r="GU2020" s="97"/>
      <c r="GV2020" s="97"/>
      <c r="GW2020" s="97"/>
      <c r="GX2020" s="97"/>
      <c r="GY2020" s="97"/>
      <c r="GZ2020" s="97"/>
      <c r="HA2020" s="97"/>
      <c r="HB2020" s="97"/>
      <c r="HC2020" s="97"/>
      <c r="HD2020" s="97"/>
      <c r="HE2020" s="97"/>
      <c r="HF2020" s="97"/>
      <c r="HG2020" s="97"/>
      <c r="HH2020" s="97"/>
      <c r="HI2020" s="97"/>
      <c r="HJ2020" s="97"/>
      <c r="HK2020" s="97"/>
      <c r="HL2020" s="97"/>
      <c r="HM2020" s="97"/>
      <c r="HN2020" s="97"/>
      <c r="HO2020" s="97"/>
      <c r="HP2020" s="97"/>
      <c r="HQ2020" s="97"/>
      <c r="HR2020" s="97"/>
      <c r="HS2020" s="97"/>
      <c r="HT2020" s="97"/>
      <c r="HU2020" s="97"/>
      <c r="HV2020" s="97"/>
      <c r="HW2020" s="97"/>
      <c r="HX2020" s="97"/>
      <c r="HY2020" s="97"/>
      <c r="HZ2020" s="97"/>
      <c r="IA2020" s="97"/>
      <c r="IB2020" s="97"/>
      <c r="IC2020" s="97"/>
      <c r="ID2020" s="97"/>
      <c r="IE2020" s="97"/>
      <c r="IF2020" s="97"/>
      <c r="IG2020" s="97"/>
    </row>
    <row r="2021" spans="1:242" s="91" customFormat="1" ht="45" customHeight="1">
      <c r="A2021" s="38" t="s">
        <v>1513</v>
      </c>
      <c r="B2021" s="27" t="s">
        <v>1514</v>
      </c>
      <c r="C2021" s="42" t="s">
        <v>1009</v>
      </c>
      <c r="D2021" s="42">
        <v>50</v>
      </c>
      <c r="E2021" s="75">
        <v>3.78</v>
      </c>
      <c r="F2021" s="76">
        <v>3.1</v>
      </c>
      <c r="G2021" s="89"/>
      <c r="H2021" s="76">
        <f t="shared" si="10"/>
        <v>0</v>
      </c>
      <c r="I2021" s="97"/>
      <c r="J2021" s="97"/>
      <c r="K2021" s="97"/>
      <c r="L2021" s="97"/>
      <c r="M2021" s="97"/>
      <c r="N2021" s="97"/>
      <c r="O2021" s="97"/>
      <c r="P2021" s="97"/>
      <c r="Q2021" s="97"/>
      <c r="R2021" s="97"/>
      <c r="S2021" s="97"/>
      <c r="T2021" s="97"/>
      <c r="U2021" s="97"/>
      <c r="V2021" s="97"/>
      <c r="W2021" s="97"/>
      <c r="X2021" s="97"/>
      <c r="Y2021" s="97"/>
      <c r="Z2021" s="97"/>
      <c r="AA2021" s="97"/>
      <c r="AB2021" s="97"/>
      <c r="AC2021" s="97"/>
      <c r="AD2021" s="97"/>
      <c r="AE2021" s="97"/>
      <c r="AF2021" s="97"/>
      <c r="AG2021" s="97"/>
      <c r="AH2021" s="97"/>
      <c r="AI2021" s="97"/>
      <c r="AJ2021" s="97"/>
      <c r="AK2021" s="97"/>
      <c r="AL2021" s="97"/>
      <c r="AM2021" s="97"/>
      <c r="AN2021" s="97"/>
      <c r="AO2021" s="97"/>
      <c r="AP2021" s="97"/>
      <c r="AQ2021" s="97"/>
      <c r="AR2021" s="97"/>
      <c r="AS2021" s="97"/>
      <c r="AT2021" s="97"/>
      <c r="AU2021" s="97"/>
      <c r="AV2021" s="97"/>
      <c r="AW2021" s="97"/>
      <c r="AX2021" s="97"/>
      <c r="AY2021" s="97"/>
      <c r="AZ2021" s="97"/>
      <c r="BA2021" s="97"/>
      <c r="BB2021" s="97"/>
      <c r="BC2021" s="97"/>
      <c r="BD2021" s="97"/>
      <c r="BE2021" s="97"/>
      <c r="BF2021" s="97"/>
      <c r="BG2021" s="97"/>
      <c r="BH2021" s="97"/>
      <c r="BI2021" s="97"/>
      <c r="BJ2021" s="97"/>
      <c r="BK2021" s="97"/>
      <c r="BL2021" s="97"/>
      <c r="BM2021" s="97"/>
      <c r="BN2021" s="97"/>
      <c r="BO2021" s="97"/>
      <c r="BP2021" s="97"/>
      <c r="BQ2021" s="97"/>
      <c r="BR2021" s="97"/>
      <c r="BS2021" s="97"/>
      <c r="BT2021" s="97"/>
      <c r="BU2021" s="97"/>
      <c r="BV2021" s="97"/>
      <c r="BW2021" s="97"/>
      <c r="BX2021" s="97"/>
      <c r="BY2021" s="97"/>
      <c r="BZ2021" s="97"/>
      <c r="CA2021" s="97"/>
      <c r="CB2021" s="97"/>
      <c r="CC2021" s="97"/>
      <c r="CD2021" s="97"/>
      <c r="CE2021" s="97"/>
      <c r="CF2021" s="97"/>
      <c r="CG2021" s="97"/>
      <c r="CH2021" s="97"/>
      <c r="CI2021" s="97"/>
      <c r="CJ2021" s="97"/>
      <c r="CK2021" s="97"/>
      <c r="CL2021" s="97"/>
      <c r="CM2021" s="97"/>
      <c r="CN2021" s="97"/>
      <c r="CO2021" s="97"/>
      <c r="CP2021" s="97"/>
      <c r="CQ2021" s="97"/>
      <c r="CR2021" s="97"/>
      <c r="CS2021" s="97"/>
      <c r="CT2021" s="97"/>
      <c r="CU2021" s="97"/>
      <c r="CV2021" s="97"/>
      <c r="CW2021" s="97"/>
      <c r="CX2021" s="97"/>
      <c r="CY2021" s="97"/>
      <c r="CZ2021" s="97"/>
      <c r="DA2021" s="97"/>
      <c r="DB2021" s="97"/>
      <c r="DC2021" s="97"/>
      <c r="DD2021" s="97"/>
      <c r="DE2021" s="97"/>
      <c r="DF2021" s="97"/>
      <c r="DG2021" s="97"/>
      <c r="DH2021" s="97"/>
      <c r="DI2021" s="97"/>
      <c r="DJ2021" s="97"/>
      <c r="DK2021" s="97"/>
      <c r="DL2021" s="97"/>
      <c r="DM2021" s="97"/>
      <c r="DN2021" s="97"/>
      <c r="DO2021" s="97"/>
      <c r="DP2021" s="97"/>
      <c r="DQ2021" s="97"/>
      <c r="DR2021" s="97"/>
      <c r="DS2021" s="97"/>
      <c r="DT2021" s="97"/>
      <c r="DU2021" s="97"/>
      <c r="DV2021" s="97"/>
      <c r="DW2021" s="97"/>
      <c r="DX2021" s="97"/>
      <c r="DY2021" s="97"/>
      <c r="DZ2021" s="97"/>
      <c r="EA2021" s="97"/>
      <c r="EB2021" s="97"/>
      <c r="EC2021" s="97"/>
      <c r="ED2021" s="97"/>
      <c r="EE2021" s="97"/>
      <c r="EF2021" s="97"/>
      <c r="EG2021" s="97"/>
      <c r="EH2021" s="97"/>
      <c r="EI2021" s="97"/>
      <c r="EJ2021" s="97"/>
      <c r="EK2021" s="97"/>
      <c r="EL2021" s="97"/>
      <c r="EM2021" s="97"/>
      <c r="EN2021" s="97"/>
      <c r="EO2021" s="97"/>
      <c r="EP2021" s="97"/>
      <c r="EQ2021" s="97"/>
      <c r="ER2021" s="97"/>
      <c r="ES2021" s="97"/>
      <c r="ET2021" s="97"/>
      <c r="EU2021" s="97"/>
      <c r="EV2021" s="97"/>
      <c r="EW2021" s="97"/>
      <c r="EX2021" s="97"/>
      <c r="EY2021" s="97"/>
      <c r="EZ2021" s="97"/>
      <c r="FA2021" s="97"/>
      <c r="FB2021" s="97"/>
      <c r="FC2021" s="97"/>
      <c r="FD2021" s="97"/>
      <c r="FE2021" s="97"/>
      <c r="FF2021" s="97"/>
      <c r="FG2021" s="97"/>
      <c r="FH2021" s="97"/>
      <c r="FI2021" s="97"/>
      <c r="FJ2021" s="97"/>
      <c r="FK2021" s="97"/>
      <c r="FL2021" s="97"/>
      <c r="FM2021" s="97"/>
      <c r="FN2021" s="97"/>
      <c r="FO2021" s="97"/>
      <c r="FP2021" s="97"/>
      <c r="FQ2021" s="97"/>
      <c r="FR2021" s="97"/>
      <c r="FS2021" s="97"/>
      <c r="FT2021" s="97"/>
      <c r="FU2021" s="97"/>
      <c r="FV2021" s="97"/>
      <c r="FW2021" s="97"/>
      <c r="FX2021" s="97"/>
      <c r="FY2021" s="97"/>
      <c r="FZ2021" s="97"/>
      <c r="GA2021" s="97"/>
      <c r="GB2021" s="97"/>
      <c r="GC2021" s="97"/>
      <c r="GD2021" s="97"/>
      <c r="GE2021" s="97"/>
      <c r="GF2021" s="97"/>
      <c r="GG2021" s="97"/>
      <c r="GH2021" s="97"/>
      <c r="GI2021" s="97"/>
      <c r="GJ2021" s="97"/>
      <c r="GK2021" s="97"/>
      <c r="GL2021" s="97"/>
      <c r="GM2021" s="97"/>
      <c r="GN2021" s="97"/>
      <c r="GO2021" s="97"/>
      <c r="GP2021" s="97"/>
      <c r="GQ2021" s="97"/>
      <c r="GR2021" s="97"/>
      <c r="GS2021" s="97"/>
      <c r="GT2021" s="97"/>
      <c r="GU2021" s="97"/>
      <c r="GV2021" s="97"/>
      <c r="GW2021" s="97"/>
      <c r="GX2021" s="97"/>
      <c r="GY2021" s="97"/>
      <c r="GZ2021" s="97"/>
      <c r="HA2021" s="97"/>
      <c r="HB2021" s="97"/>
      <c r="HC2021" s="97"/>
      <c r="HD2021" s="97"/>
      <c r="HE2021" s="97"/>
      <c r="HF2021" s="97"/>
      <c r="HG2021" s="97"/>
      <c r="HH2021" s="97"/>
      <c r="HI2021" s="97"/>
      <c r="HJ2021" s="97"/>
      <c r="HK2021" s="97"/>
      <c r="HL2021" s="97"/>
      <c r="HM2021" s="97"/>
      <c r="HN2021" s="97"/>
      <c r="HO2021" s="97"/>
      <c r="HP2021" s="97"/>
      <c r="HQ2021" s="97"/>
      <c r="HR2021" s="97"/>
      <c r="HS2021" s="97"/>
      <c r="HT2021" s="97"/>
      <c r="HU2021" s="97"/>
      <c r="HV2021" s="97"/>
      <c r="HW2021" s="97"/>
      <c r="HX2021" s="97"/>
      <c r="HY2021" s="97"/>
      <c r="HZ2021" s="97"/>
      <c r="IA2021" s="97"/>
      <c r="IB2021" s="97"/>
      <c r="IC2021" s="97"/>
      <c r="ID2021" s="97"/>
      <c r="IE2021" s="97"/>
      <c r="IF2021" s="97"/>
      <c r="IG2021" s="97"/>
    </row>
    <row r="2022" spans="1:242" s="91" customFormat="1" ht="45" customHeight="1">
      <c r="A2022" s="38" t="s">
        <v>1150</v>
      </c>
      <c r="B2022" s="27" t="s">
        <v>1151</v>
      </c>
      <c r="C2022" s="42" t="s">
        <v>1009</v>
      </c>
      <c r="D2022" s="42">
        <v>240</v>
      </c>
      <c r="E2022" s="75">
        <v>2.42</v>
      </c>
      <c r="F2022" s="76">
        <v>1.98</v>
      </c>
      <c r="G2022" s="89"/>
      <c r="H2022" s="76">
        <f t="shared" si="10"/>
        <v>0</v>
      </c>
      <c r="I2022" s="97"/>
      <c r="J2022" s="97"/>
      <c r="K2022" s="97"/>
      <c r="L2022" s="97"/>
      <c r="M2022" s="97"/>
      <c r="N2022" s="97"/>
      <c r="O2022" s="97"/>
      <c r="P2022" s="97"/>
      <c r="Q2022" s="97"/>
      <c r="R2022" s="97"/>
      <c r="S2022" s="97"/>
      <c r="T2022" s="97"/>
      <c r="U2022" s="97"/>
      <c r="V2022" s="97"/>
      <c r="W2022" s="97"/>
      <c r="X2022" s="97"/>
      <c r="Y2022" s="97"/>
      <c r="Z2022" s="97"/>
      <c r="AA2022" s="97"/>
      <c r="AB2022" s="97"/>
      <c r="AC2022" s="97"/>
      <c r="AD2022" s="97"/>
      <c r="AE2022" s="97"/>
      <c r="AF2022" s="97"/>
      <c r="AG2022" s="97"/>
      <c r="AH2022" s="97"/>
      <c r="AI2022" s="97"/>
      <c r="AJ2022" s="97"/>
      <c r="AK2022" s="97"/>
      <c r="AL2022" s="97"/>
      <c r="AM2022" s="97"/>
      <c r="AN2022" s="97"/>
      <c r="AO2022" s="97"/>
      <c r="AP2022" s="97"/>
      <c r="AQ2022" s="97"/>
      <c r="AR2022" s="97"/>
      <c r="AS2022" s="97"/>
      <c r="AT2022" s="97"/>
      <c r="AU2022" s="97"/>
      <c r="AV2022" s="97"/>
      <c r="AW2022" s="97"/>
      <c r="AX2022" s="97"/>
      <c r="AY2022" s="97"/>
      <c r="AZ2022" s="97"/>
      <c r="BA2022" s="97"/>
      <c r="BB2022" s="97"/>
      <c r="BC2022" s="97"/>
      <c r="BD2022" s="97"/>
      <c r="BE2022" s="97"/>
      <c r="BF2022" s="97"/>
      <c r="BG2022" s="97"/>
      <c r="BH2022" s="97"/>
      <c r="BI2022" s="97"/>
      <c r="BJ2022" s="97"/>
      <c r="BK2022" s="97"/>
      <c r="BL2022" s="97"/>
      <c r="BM2022" s="97"/>
      <c r="BN2022" s="97"/>
      <c r="BO2022" s="97"/>
      <c r="BP2022" s="97"/>
      <c r="BQ2022" s="97"/>
      <c r="BR2022" s="97"/>
      <c r="BS2022" s="97"/>
      <c r="BT2022" s="97"/>
      <c r="BU2022" s="97"/>
      <c r="BV2022" s="97"/>
      <c r="BW2022" s="97"/>
      <c r="BX2022" s="97"/>
      <c r="BY2022" s="97"/>
      <c r="BZ2022" s="97"/>
      <c r="CA2022" s="97"/>
      <c r="CB2022" s="97"/>
      <c r="CC2022" s="97"/>
      <c r="CD2022" s="97"/>
      <c r="CE2022" s="97"/>
      <c r="CF2022" s="97"/>
      <c r="CG2022" s="97"/>
      <c r="CH2022" s="97"/>
      <c r="CI2022" s="97"/>
      <c r="CJ2022" s="97"/>
      <c r="CK2022" s="97"/>
      <c r="CL2022" s="97"/>
      <c r="CM2022" s="97"/>
      <c r="CN2022" s="97"/>
      <c r="CO2022" s="97"/>
      <c r="CP2022" s="97"/>
      <c r="CQ2022" s="97"/>
      <c r="CR2022" s="97"/>
      <c r="CS2022" s="97"/>
      <c r="CT2022" s="97"/>
      <c r="CU2022" s="97"/>
      <c r="CV2022" s="97"/>
      <c r="CW2022" s="97"/>
      <c r="CX2022" s="97"/>
      <c r="CY2022" s="97"/>
      <c r="CZ2022" s="97"/>
      <c r="DA2022" s="97"/>
      <c r="DB2022" s="97"/>
      <c r="DC2022" s="97"/>
      <c r="DD2022" s="97"/>
      <c r="DE2022" s="97"/>
      <c r="DF2022" s="97"/>
      <c r="DG2022" s="97"/>
      <c r="DH2022" s="97"/>
      <c r="DI2022" s="97"/>
      <c r="DJ2022" s="97"/>
      <c r="DK2022" s="97"/>
      <c r="DL2022" s="97"/>
      <c r="DM2022" s="97"/>
      <c r="DN2022" s="97"/>
      <c r="DO2022" s="97"/>
      <c r="DP2022" s="97"/>
      <c r="DQ2022" s="97"/>
      <c r="DR2022" s="97"/>
      <c r="DS2022" s="97"/>
      <c r="DT2022" s="97"/>
      <c r="DU2022" s="97"/>
      <c r="DV2022" s="97"/>
      <c r="DW2022" s="97"/>
      <c r="DX2022" s="97"/>
      <c r="DY2022" s="97"/>
      <c r="DZ2022" s="97"/>
      <c r="EA2022" s="97"/>
      <c r="EB2022" s="97"/>
      <c r="EC2022" s="97"/>
      <c r="ED2022" s="97"/>
      <c r="EE2022" s="97"/>
      <c r="EF2022" s="97"/>
      <c r="EG2022" s="97"/>
      <c r="EH2022" s="97"/>
      <c r="EI2022" s="97"/>
      <c r="EJ2022" s="97"/>
      <c r="EK2022" s="97"/>
      <c r="EL2022" s="97"/>
      <c r="EM2022" s="97"/>
      <c r="EN2022" s="97"/>
      <c r="EO2022" s="97"/>
      <c r="EP2022" s="97"/>
      <c r="EQ2022" s="97"/>
      <c r="ER2022" s="97"/>
      <c r="ES2022" s="97"/>
      <c r="ET2022" s="97"/>
      <c r="EU2022" s="97"/>
      <c r="EV2022" s="97"/>
      <c r="EW2022" s="97"/>
      <c r="EX2022" s="97"/>
      <c r="EY2022" s="97"/>
      <c r="EZ2022" s="97"/>
      <c r="FA2022" s="97"/>
      <c r="FB2022" s="97"/>
      <c r="FC2022" s="97"/>
      <c r="FD2022" s="97"/>
      <c r="FE2022" s="97"/>
      <c r="FF2022" s="97"/>
      <c r="FG2022" s="97"/>
      <c r="FH2022" s="97"/>
      <c r="FI2022" s="97"/>
      <c r="FJ2022" s="97"/>
      <c r="FK2022" s="97"/>
      <c r="FL2022" s="97"/>
      <c r="FM2022" s="97"/>
      <c r="FN2022" s="97"/>
      <c r="FO2022" s="97"/>
      <c r="FP2022" s="97"/>
      <c r="FQ2022" s="97"/>
      <c r="FR2022" s="97"/>
      <c r="FS2022" s="97"/>
      <c r="FT2022" s="97"/>
      <c r="FU2022" s="97"/>
      <c r="FV2022" s="97"/>
      <c r="FW2022" s="97"/>
      <c r="FX2022" s="97"/>
      <c r="FY2022" s="97"/>
      <c r="FZ2022" s="97"/>
      <c r="GA2022" s="97"/>
      <c r="GB2022" s="97"/>
      <c r="GC2022" s="97"/>
      <c r="GD2022" s="97"/>
      <c r="GE2022" s="97"/>
      <c r="GF2022" s="97"/>
      <c r="GG2022" s="97"/>
      <c r="GH2022" s="97"/>
      <c r="GI2022" s="97"/>
      <c r="GJ2022" s="97"/>
      <c r="GK2022" s="97"/>
      <c r="GL2022" s="97"/>
      <c r="GM2022" s="97"/>
      <c r="GN2022" s="97"/>
      <c r="GO2022" s="97"/>
      <c r="GP2022" s="97"/>
      <c r="GQ2022" s="97"/>
      <c r="GR2022" s="97"/>
      <c r="GS2022" s="97"/>
      <c r="GT2022" s="97"/>
      <c r="GU2022" s="97"/>
      <c r="GV2022" s="97"/>
      <c r="GW2022" s="97"/>
      <c r="GX2022" s="97"/>
      <c r="GY2022" s="97"/>
      <c r="GZ2022" s="97"/>
      <c r="HA2022" s="97"/>
      <c r="HB2022" s="97"/>
      <c r="HC2022" s="97"/>
      <c r="HD2022" s="97"/>
      <c r="HE2022" s="97"/>
      <c r="HF2022" s="97"/>
      <c r="HG2022" s="97"/>
      <c r="HH2022" s="97"/>
      <c r="HI2022" s="97"/>
      <c r="HJ2022" s="97"/>
      <c r="HK2022" s="97"/>
      <c r="HL2022" s="97"/>
      <c r="HM2022" s="97"/>
      <c r="HN2022" s="97"/>
      <c r="HO2022" s="97"/>
      <c r="HP2022" s="97"/>
      <c r="HQ2022" s="97"/>
      <c r="HR2022" s="97"/>
      <c r="HS2022" s="97"/>
      <c r="HT2022" s="97"/>
      <c r="HU2022" s="97"/>
      <c r="HV2022" s="97"/>
      <c r="HW2022" s="97"/>
      <c r="HX2022" s="97"/>
      <c r="HY2022" s="97"/>
      <c r="HZ2022" s="97"/>
      <c r="IA2022" s="97"/>
      <c r="IB2022" s="97"/>
      <c r="IC2022" s="97"/>
      <c r="ID2022" s="97"/>
      <c r="IE2022" s="97"/>
      <c r="IF2022" s="97"/>
      <c r="IG2022" s="97"/>
    </row>
    <row r="2023" spans="1:242" s="90" customFormat="1" ht="45" customHeight="1">
      <c r="A2023" s="38" t="s">
        <v>1643</v>
      </c>
      <c r="B2023" s="27" t="s">
        <v>1644</v>
      </c>
      <c r="C2023" s="42" t="s">
        <v>1009</v>
      </c>
      <c r="D2023" s="42">
        <v>200</v>
      </c>
      <c r="E2023" s="75">
        <v>0.88</v>
      </c>
      <c r="F2023" s="76">
        <v>0.72</v>
      </c>
      <c r="G2023" s="89"/>
      <c r="H2023" s="76">
        <f t="shared" si="10"/>
        <v>0</v>
      </c>
    </row>
    <row r="2024" spans="1:242" s="90" customFormat="1" ht="45" customHeight="1">
      <c r="A2024" s="38" t="s">
        <v>1152</v>
      </c>
      <c r="B2024" s="27" t="s">
        <v>1153</v>
      </c>
      <c r="C2024" s="42" t="s">
        <v>1009</v>
      </c>
      <c r="D2024" s="42">
        <v>200</v>
      </c>
      <c r="E2024" s="75">
        <v>0.92</v>
      </c>
      <c r="F2024" s="76">
        <v>0.75</v>
      </c>
      <c r="G2024" s="89"/>
      <c r="H2024" s="76">
        <f t="shared" si="10"/>
        <v>0</v>
      </c>
    </row>
    <row r="2025" spans="1:242" s="90" customFormat="1" ht="45" customHeight="1">
      <c r="A2025" s="39" t="s">
        <v>1154</v>
      </c>
      <c r="B2025" s="43" t="s">
        <v>1155</v>
      </c>
      <c r="C2025" s="42" t="s">
        <v>1009</v>
      </c>
      <c r="D2025" s="44">
        <v>120</v>
      </c>
      <c r="E2025" s="75">
        <v>10</v>
      </c>
      <c r="F2025" s="76">
        <v>8.1999999999999993</v>
      </c>
      <c r="G2025" s="89"/>
      <c r="H2025" s="76">
        <f t="shared" si="10"/>
        <v>0</v>
      </c>
    </row>
    <row r="2026" spans="1:242" s="90" customFormat="1" ht="45" customHeight="1">
      <c r="A2026" s="38" t="s">
        <v>1156</v>
      </c>
      <c r="B2026" s="27" t="s">
        <v>1157</v>
      </c>
      <c r="C2026" s="42" t="s">
        <v>1095</v>
      </c>
      <c r="D2026" s="42">
        <v>50</v>
      </c>
      <c r="E2026" s="75">
        <v>5</v>
      </c>
      <c r="F2026" s="76">
        <v>4.0999999999999996</v>
      </c>
      <c r="G2026" s="89"/>
      <c r="H2026" s="76">
        <f t="shared" si="10"/>
        <v>0</v>
      </c>
    </row>
    <row r="2027" spans="1:242" s="90" customFormat="1" ht="45" customHeight="1">
      <c r="A2027" s="39" t="s">
        <v>1158</v>
      </c>
      <c r="B2027" s="43" t="s">
        <v>1159</v>
      </c>
      <c r="C2027" s="42" t="s">
        <v>1049</v>
      </c>
      <c r="D2027" s="42">
        <v>200</v>
      </c>
      <c r="E2027" s="75">
        <v>5</v>
      </c>
      <c r="F2027" s="76">
        <v>4.0999999999999996</v>
      </c>
      <c r="G2027" s="89"/>
      <c r="H2027" s="76">
        <f t="shared" si="10"/>
        <v>0</v>
      </c>
    </row>
    <row r="2028" spans="1:242" s="90" customFormat="1" ht="45" customHeight="1">
      <c r="A2028" s="39" t="s">
        <v>1160</v>
      </c>
      <c r="B2028" s="43" t="s">
        <v>1161</v>
      </c>
      <c r="C2028" s="42" t="s">
        <v>1162</v>
      </c>
      <c r="D2028" s="42">
        <v>250</v>
      </c>
      <c r="E2028" s="75">
        <v>0.31</v>
      </c>
      <c r="F2028" s="76">
        <v>0.25</v>
      </c>
      <c r="G2028" s="89"/>
      <c r="H2028" s="76">
        <f t="shared" si="10"/>
        <v>0</v>
      </c>
    </row>
    <row r="2029" spans="1:242" s="90" customFormat="1" ht="45" customHeight="1">
      <c r="A2029" s="38" t="s">
        <v>1515</v>
      </c>
      <c r="B2029" s="27" t="s">
        <v>1516</v>
      </c>
      <c r="C2029" s="42" t="s">
        <v>1140</v>
      </c>
      <c r="D2029" s="42">
        <f>100/2</f>
        <v>50</v>
      </c>
      <c r="E2029" s="75">
        <v>15.25</v>
      </c>
      <c r="F2029" s="76">
        <v>12.5</v>
      </c>
      <c r="G2029" s="89"/>
      <c r="H2029" s="76">
        <f t="shared" si="10"/>
        <v>0</v>
      </c>
    </row>
    <row r="2030" spans="1:242" s="91" customFormat="1" ht="45" customHeight="1">
      <c r="A2030" s="38" t="s">
        <v>1163</v>
      </c>
      <c r="B2030" s="27" t="s">
        <v>1164</v>
      </c>
      <c r="C2030" s="42" t="s">
        <v>1009</v>
      </c>
      <c r="D2030" s="42">
        <v>180</v>
      </c>
      <c r="E2030" s="75">
        <v>1.89</v>
      </c>
      <c r="F2030" s="76">
        <v>1.55</v>
      </c>
      <c r="G2030" s="89"/>
      <c r="H2030" s="76">
        <f t="shared" si="10"/>
        <v>0</v>
      </c>
      <c r="I2030" s="97"/>
      <c r="J2030" s="97"/>
      <c r="K2030" s="97"/>
      <c r="L2030" s="97"/>
      <c r="M2030" s="97"/>
      <c r="N2030" s="97"/>
      <c r="O2030" s="97"/>
      <c r="P2030" s="97"/>
      <c r="Q2030" s="97"/>
      <c r="R2030" s="97"/>
      <c r="S2030" s="97"/>
      <c r="T2030" s="97"/>
      <c r="U2030" s="97"/>
      <c r="V2030" s="97"/>
      <c r="W2030" s="97"/>
      <c r="X2030" s="97"/>
      <c r="Y2030" s="97"/>
      <c r="Z2030" s="97"/>
      <c r="AA2030" s="97"/>
      <c r="AB2030" s="97"/>
      <c r="AC2030" s="97"/>
      <c r="AD2030" s="97"/>
      <c r="AE2030" s="97"/>
      <c r="AF2030" s="97"/>
      <c r="AG2030" s="97"/>
      <c r="AH2030" s="97"/>
      <c r="AI2030" s="97"/>
      <c r="AJ2030" s="97"/>
      <c r="AK2030" s="97"/>
      <c r="AL2030" s="97"/>
      <c r="AM2030" s="97"/>
      <c r="AN2030" s="97"/>
      <c r="AO2030" s="97"/>
      <c r="AP2030" s="97"/>
      <c r="AQ2030" s="97"/>
      <c r="AR2030" s="97"/>
      <c r="AS2030" s="97"/>
      <c r="AT2030" s="97"/>
      <c r="AU2030" s="97"/>
      <c r="AV2030" s="97"/>
      <c r="AW2030" s="97"/>
      <c r="AX2030" s="97"/>
      <c r="AY2030" s="97"/>
      <c r="AZ2030" s="97"/>
      <c r="BA2030" s="97"/>
      <c r="BB2030" s="97"/>
      <c r="BC2030" s="97"/>
      <c r="BD2030" s="97"/>
      <c r="BE2030" s="97"/>
      <c r="BF2030" s="97"/>
      <c r="BG2030" s="97"/>
      <c r="BH2030" s="97"/>
      <c r="BI2030" s="97"/>
      <c r="BJ2030" s="97"/>
      <c r="BK2030" s="97"/>
      <c r="BL2030" s="97"/>
      <c r="BM2030" s="97"/>
      <c r="BN2030" s="97"/>
      <c r="BO2030" s="97"/>
      <c r="BP2030" s="97"/>
      <c r="BQ2030" s="97"/>
      <c r="BR2030" s="97"/>
      <c r="BS2030" s="97"/>
      <c r="BT2030" s="97"/>
      <c r="BU2030" s="97"/>
      <c r="BV2030" s="97"/>
      <c r="BW2030" s="97"/>
      <c r="BX2030" s="97"/>
      <c r="BY2030" s="97"/>
      <c r="BZ2030" s="97"/>
      <c r="CA2030" s="97"/>
      <c r="CB2030" s="97"/>
      <c r="CC2030" s="97"/>
      <c r="CD2030" s="97"/>
      <c r="CE2030" s="97"/>
      <c r="CF2030" s="97"/>
      <c r="CG2030" s="97"/>
      <c r="CH2030" s="97"/>
      <c r="CI2030" s="97"/>
      <c r="CJ2030" s="97"/>
      <c r="CK2030" s="97"/>
      <c r="CL2030" s="97"/>
      <c r="CM2030" s="97"/>
      <c r="CN2030" s="97"/>
      <c r="CO2030" s="97"/>
      <c r="CP2030" s="97"/>
      <c r="CQ2030" s="97"/>
      <c r="CR2030" s="97"/>
      <c r="CS2030" s="97"/>
      <c r="CT2030" s="97"/>
      <c r="CU2030" s="97"/>
      <c r="CV2030" s="97"/>
      <c r="CW2030" s="97"/>
      <c r="CX2030" s="97"/>
      <c r="CY2030" s="97"/>
      <c r="CZ2030" s="97"/>
      <c r="DA2030" s="97"/>
      <c r="DB2030" s="97"/>
      <c r="DC2030" s="97"/>
      <c r="DD2030" s="97"/>
      <c r="DE2030" s="97"/>
      <c r="DF2030" s="97"/>
      <c r="DG2030" s="97"/>
      <c r="DH2030" s="97"/>
      <c r="DI2030" s="97"/>
      <c r="DJ2030" s="97"/>
      <c r="DK2030" s="97"/>
      <c r="DL2030" s="97"/>
      <c r="DM2030" s="97"/>
      <c r="DN2030" s="97"/>
      <c r="DO2030" s="97"/>
      <c r="DP2030" s="97"/>
      <c r="DQ2030" s="97"/>
      <c r="DR2030" s="97"/>
      <c r="DS2030" s="97"/>
      <c r="DT2030" s="97"/>
      <c r="DU2030" s="97"/>
      <c r="DV2030" s="97"/>
      <c r="DW2030" s="97"/>
      <c r="DX2030" s="97"/>
      <c r="DY2030" s="97"/>
      <c r="DZ2030" s="97"/>
      <c r="EA2030" s="97"/>
      <c r="EB2030" s="97"/>
      <c r="EC2030" s="97"/>
      <c r="ED2030" s="97"/>
      <c r="EE2030" s="97"/>
      <c r="EF2030" s="97"/>
      <c r="EG2030" s="97"/>
      <c r="EH2030" s="97"/>
      <c r="EI2030" s="97"/>
      <c r="EJ2030" s="97"/>
      <c r="EK2030" s="97"/>
      <c r="EL2030" s="97"/>
      <c r="EM2030" s="97"/>
      <c r="EN2030" s="97"/>
      <c r="EO2030" s="97"/>
      <c r="EP2030" s="97"/>
      <c r="EQ2030" s="97"/>
      <c r="ER2030" s="97"/>
      <c r="ES2030" s="97"/>
      <c r="ET2030" s="97"/>
      <c r="EU2030" s="97"/>
      <c r="EV2030" s="97"/>
      <c r="EW2030" s="97"/>
      <c r="EX2030" s="97"/>
      <c r="EY2030" s="97"/>
      <c r="EZ2030" s="97"/>
      <c r="FA2030" s="97"/>
      <c r="FB2030" s="97"/>
      <c r="FC2030" s="97"/>
      <c r="FD2030" s="97"/>
      <c r="FE2030" s="97"/>
      <c r="FF2030" s="97"/>
      <c r="FG2030" s="97"/>
      <c r="FH2030" s="97"/>
      <c r="FI2030" s="97"/>
      <c r="FJ2030" s="97"/>
      <c r="FK2030" s="97"/>
      <c r="FL2030" s="97"/>
      <c r="FM2030" s="97"/>
      <c r="FN2030" s="97"/>
      <c r="FO2030" s="97"/>
      <c r="FP2030" s="97"/>
      <c r="FQ2030" s="97"/>
      <c r="FR2030" s="97"/>
      <c r="FS2030" s="97"/>
      <c r="FT2030" s="97"/>
      <c r="FU2030" s="97"/>
      <c r="FV2030" s="97"/>
      <c r="FW2030" s="97"/>
      <c r="FX2030" s="97"/>
      <c r="FY2030" s="97"/>
      <c r="FZ2030" s="97"/>
      <c r="GA2030" s="97"/>
      <c r="GB2030" s="97"/>
      <c r="GC2030" s="97"/>
      <c r="GD2030" s="97"/>
      <c r="GE2030" s="97"/>
      <c r="GF2030" s="97"/>
      <c r="GG2030" s="97"/>
      <c r="GH2030" s="97"/>
      <c r="GI2030" s="97"/>
      <c r="GJ2030" s="97"/>
      <c r="GK2030" s="97"/>
      <c r="GL2030" s="97"/>
      <c r="GM2030" s="97"/>
      <c r="GN2030" s="97"/>
      <c r="GO2030" s="97"/>
      <c r="GP2030" s="97"/>
      <c r="GQ2030" s="97"/>
      <c r="GR2030" s="97"/>
      <c r="GS2030" s="97"/>
      <c r="GT2030" s="97"/>
      <c r="GU2030" s="97"/>
      <c r="GV2030" s="97"/>
      <c r="GW2030" s="97"/>
      <c r="GX2030" s="97"/>
      <c r="GY2030" s="97"/>
      <c r="GZ2030" s="97"/>
      <c r="HA2030" s="97"/>
      <c r="HB2030" s="97"/>
      <c r="HC2030" s="97"/>
      <c r="HD2030" s="97"/>
      <c r="HE2030" s="97"/>
      <c r="HF2030" s="97"/>
      <c r="HG2030" s="97"/>
      <c r="HH2030" s="97"/>
      <c r="HI2030" s="97"/>
      <c r="HJ2030" s="97"/>
      <c r="HK2030" s="97"/>
      <c r="HL2030" s="97"/>
      <c r="HM2030" s="97"/>
      <c r="HN2030" s="97"/>
      <c r="HO2030" s="97"/>
      <c r="HP2030" s="97"/>
      <c r="HQ2030" s="97"/>
      <c r="HR2030" s="97"/>
      <c r="HS2030" s="97"/>
      <c r="HT2030" s="97"/>
      <c r="HU2030" s="97"/>
      <c r="HV2030" s="97"/>
      <c r="HW2030" s="97"/>
      <c r="HX2030" s="97"/>
      <c r="HY2030" s="97"/>
      <c r="HZ2030" s="97"/>
      <c r="IA2030" s="97"/>
      <c r="IB2030" s="97"/>
      <c r="IC2030" s="97"/>
      <c r="ID2030" s="97"/>
      <c r="IE2030" s="97"/>
      <c r="IF2030" s="97"/>
      <c r="IG2030" s="97"/>
      <c r="IH2030" s="97"/>
    </row>
    <row r="2031" spans="1:242" s="91" customFormat="1" ht="45" customHeight="1">
      <c r="A2031" s="38" t="s">
        <v>1517</v>
      </c>
      <c r="B2031" s="27" t="s">
        <v>1518</v>
      </c>
      <c r="C2031" s="42" t="s">
        <v>1009</v>
      </c>
      <c r="D2031" s="42">
        <f>510/17</f>
        <v>30</v>
      </c>
      <c r="E2031" s="75">
        <v>6.71</v>
      </c>
      <c r="F2031" s="76">
        <v>5.5</v>
      </c>
      <c r="G2031" s="89"/>
      <c r="H2031" s="76">
        <f t="shared" si="10"/>
        <v>0</v>
      </c>
      <c r="I2031" s="97"/>
      <c r="J2031" s="97"/>
      <c r="K2031" s="97"/>
      <c r="L2031" s="97"/>
      <c r="M2031" s="97"/>
      <c r="N2031" s="97"/>
      <c r="O2031" s="97"/>
      <c r="P2031" s="97"/>
      <c r="Q2031" s="97"/>
      <c r="R2031" s="97"/>
      <c r="S2031" s="97"/>
      <c r="T2031" s="97"/>
      <c r="U2031" s="97"/>
      <c r="V2031" s="97"/>
      <c r="W2031" s="97"/>
      <c r="X2031" s="97"/>
      <c r="Y2031" s="97"/>
      <c r="Z2031" s="97"/>
      <c r="AA2031" s="97"/>
      <c r="AB2031" s="97"/>
      <c r="AC2031" s="97"/>
      <c r="AD2031" s="97"/>
      <c r="AE2031" s="97"/>
      <c r="AF2031" s="97"/>
      <c r="AG2031" s="97"/>
      <c r="AH2031" s="97"/>
      <c r="AI2031" s="97"/>
      <c r="AJ2031" s="97"/>
      <c r="AK2031" s="97"/>
      <c r="AL2031" s="97"/>
      <c r="AM2031" s="97"/>
      <c r="AN2031" s="97"/>
      <c r="AO2031" s="97"/>
      <c r="AP2031" s="97"/>
      <c r="AQ2031" s="97"/>
      <c r="AR2031" s="97"/>
      <c r="AS2031" s="97"/>
      <c r="AT2031" s="97"/>
      <c r="AU2031" s="97"/>
      <c r="AV2031" s="97"/>
      <c r="AW2031" s="97"/>
      <c r="AX2031" s="97"/>
      <c r="AY2031" s="97"/>
      <c r="AZ2031" s="97"/>
      <c r="BA2031" s="97"/>
      <c r="BB2031" s="97"/>
      <c r="BC2031" s="97"/>
      <c r="BD2031" s="97"/>
      <c r="BE2031" s="97"/>
      <c r="BF2031" s="97"/>
      <c r="BG2031" s="97"/>
      <c r="BH2031" s="97"/>
      <c r="BI2031" s="97"/>
      <c r="BJ2031" s="97"/>
      <c r="BK2031" s="97"/>
      <c r="BL2031" s="97"/>
      <c r="BM2031" s="97"/>
      <c r="BN2031" s="97"/>
      <c r="BO2031" s="97"/>
      <c r="BP2031" s="97"/>
      <c r="BQ2031" s="97"/>
      <c r="BR2031" s="97"/>
      <c r="BS2031" s="97"/>
      <c r="BT2031" s="97"/>
      <c r="BU2031" s="97"/>
      <c r="BV2031" s="97"/>
      <c r="BW2031" s="97"/>
      <c r="BX2031" s="97"/>
      <c r="BY2031" s="97"/>
      <c r="BZ2031" s="97"/>
      <c r="CA2031" s="97"/>
      <c r="CB2031" s="97"/>
      <c r="CC2031" s="97"/>
      <c r="CD2031" s="97"/>
      <c r="CE2031" s="97"/>
      <c r="CF2031" s="97"/>
      <c r="CG2031" s="97"/>
      <c r="CH2031" s="97"/>
      <c r="CI2031" s="97"/>
      <c r="CJ2031" s="97"/>
      <c r="CK2031" s="97"/>
      <c r="CL2031" s="97"/>
      <c r="CM2031" s="97"/>
      <c r="CN2031" s="97"/>
      <c r="CO2031" s="97"/>
      <c r="CP2031" s="97"/>
      <c r="CQ2031" s="97"/>
      <c r="CR2031" s="97"/>
      <c r="CS2031" s="97"/>
      <c r="CT2031" s="97"/>
      <c r="CU2031" s="97"/>
      <c r="CV2031" s="97"/>
      <c r="CW2031" s="97"/>
      <c r="CX2031" s="97"/>
      <c r="CY2031" s="97"/>
      <c r="CZ2031" s="97"/>
      <c r="DA2031" s="97"/>
      <c r="DB2031" s="97"/>
      <c r="DC2031" s="97"/>
      <c r="DD2031" s="97"/>
      <c r="DE2031" s="97"/>
      <c r="DF2031" s="97"/>
      <c r="DG2031" s="97"/>
      <c r="DH2031" s="97"/>
      <c r="DI2031" s="97"/>
      <c r="DJ2031" s="97"/>
      <c r="DK2031" s="97"/>
      <c r="DL2031" s="97"/>
      <c r="DM2031" s="97"/>
      <c r="DN2031" s="97"/>
      <c r="DO2031" s="97"/>
      <c r="DP2031" s="97"/>
      <c r="DQ2031" s="97"/>
      <c r="DR2031" s="97"/>
      <c r="DS2031" s="97"/>
      <c r="DT2031" s="97"/>
      <c r="DU2031" s="97"/>
      <c r="DV2031" s="97"/>
      <c r="DW2031" s="97"/>
      <c r="DX2031" s="97"/>
      <c r="DY2031" s="97"/>
      <c r="DZ2031" s="97"/>
      <c r="EA2031" s="97"/>
      <c r="EB2031" s="97"/>
      <c r="EC2031" s="97"/>
      <c r="ED2031" s="97"/>
      <c r="EE2031" s="97"/>
      <c r="EF2031" s="97"/>
      <c r="EG2031" s="97"/>
      <c r="EH2031" s="97"/>
      <c r="EI2031" s="97"/>
      <c r="EJ2031" s="97"/>
      <c r="EK2031" s="97"/>
      <c r="EL2031" s="97"/>
      <c r="EM2031" s="97"/>
      <c r="EN2031" s="97"/>
      <c r="EO2031" s="97"/>
      <c r="EP2031" s="97"/>
      <c r="EQ2031" s="97"/>
      <c r="ER2031" s="97"/>
      <c r="ES2031" s="97"/>
      <c r="ET2031" s="97"/>
      <c r="EU2031" s="97"/>
      <c r="EV2031" s="97"/>
      <c r="EW2031" s="97"/>
      <c r="EX2031" s="97"/>
      <c r="EY2031" s="97"/>
      <c r="EZ2031" s="97"/>
      <c r="FA2031" s="97"/>
      <c r="FB2031" s="97"/>
      <c r="FC2031" s="97"/>
      <c r="FD2031" s="97"/>
      <c r="FE2031" s="97"/>
      <c r="FF2031" s="97"/>
      <c r="FG2031" s="97"/>
      <c r="FH2031" s="97"/>
      <c r="FI2031" s="97"/>
      <c r="FJ2031" s="97"/>
      <c r="FK2031" s="97"/>
      <c r="FL2031" s="97"/>
      <c r="FM2031" s="97"/>
      <c r="FN2031" s="97"/>
      <c r="FO2031" s="97"/>
      <c r="FP2031" s="97"/>
      <c r="FQ2031" s="97"/>
      <c r="FR2031" s="97"/>
      <c r="FS2031" s="97"/>
      <c r="FT2031" s="97"/>
      <c r="FU2031" s="97"/>
      <c r="FV2031" s="97"/>
      <c r="FW2031" s="97"/>
      <c r="FX2031" s="97"/>
      <c r="FY2031" s="97"/>
      <c r="FZ2031" s="97"/>
      <c r="GA2031" s="97"/>
      <c r="GB2031" s="97"/>
      <c r="GC2031" s="97"/>
      <c r="GD2031" s="97"/>
      <c r="GE2031" s="97"/>
      <c r="GF2031" s="97"/>
      <c r="GG2031" s="97"/>
      <c r="GH2031" s="97"/>
      <c r="GI2031" s="97"/>
      <c r="GJ2031" s="97"/>
      <c r="GK2031" s="97"/>
      <c r="GL2031" s="97"/>
      <c r="GM2031" s="97"/>
      <c r="GN2031" s="97"/>
      <c r="GO2031" s="97"/>
      <c r="GP2031" s="97"/>
      <c r="GQ2031" s="97"/>
      <c r="GR2031" s="97"/>
      <c r="GS2031" s="97"/>
      <c r="GT2031" s="97"/>
      <c r="GU2031" s="97"/>
      <c r="GV2031" s="97"/>
      <c r="GW2031" s="97"/>
      <c r="GX2031" s="97"/>
      <c r="GY2031" s="97"/>
      <c r="GZ2031" s="97"/>
      <c r="HA2031" s="97"/>
      <c r="HB2031" s="97"/>
      <c r="HC2031" s="97"/>
      <c r="HD2031" s="97"/>
      <c r="HE2031" s="97"/>
      <c r="HF2031" s="97"/>
      <c r="HG2031" s="97"/>
      <c r="HH2031" s="97"/>
      <c r="HI2031" s="97"/>
      <c r="HJ2031" s="97"/>
      <c r="HK2031" s="97"/>
      <c r="HL2031" s="97"/>
      <c r="HM2031" s="97"/>
      <c r="HN2031" s="97"/>
      <c r="HO2031" s="97"/>
      <c r="HP2031" s="97"/>
      <c r="HQ2031" s="97"/>
      <c r="HR2031" s="97"/>
      <c r="HS2031" s="97"/>
      <c r="HT2031" s="97"/>
      <c r="HU2031" s="97"/>
      <c r="HV2031" s="97"/>
      <c r="HW2031" s="97"/>
      <c r="HX2031" s="97"/>
      <c r="HY2031" s="97"/>
      <c r="HZ2031" s="97"/>
      <c r="IA2031" s="97"/>
      <c r="IB2031" s="97"/>
      <c r="IC2031" s="97"/>
      <c r="ID2031" s="97"/>
      <c r="IE2031" s="97"/>
      <c r="IF2031" s="97"/>
      <c r="IG2031" s="97"/>
      <c r="IH2031" s="97"/>
    </row>
    <row r="2032" spans="1:242" s="91" customFormat="1" ht="45" customHeight="1">
      <c r="A2032" s="38" t="s">
        <v>1519</v>
      </c>
      <c r="B2032" s="27" t="s">
        <v>1520</v>
      </c>
      <c r="C2032" s="42" t="s">
        <v>1009</v>
      </c>
      <c r="D2032" s="42">
        <f>210/7</f>
        <v>30</v>
      </c>
      <c r="E2032" s="75">
        <v>6.95</v>
      </c>
      <c r="F2032" s="76">
        <v>5.7</v>
      </c>
      <c r="G2032" s="89"/>
      <c r="H2032" s="76">
        <f t="shared" si="10"/>
        <v>0</v>
      </c>
      <c r="I2032" s="97"/>
      <c r="J2032" s="97"/>
      <c r="K2032" s="97"/>
      <c r="L2032" s="97"/>
      <c r="M2032" s="97"/>
      <c r="N2032" s="97"/>
      <c r="O2032" s="97"/>
      <c r="P2032" s="97"/>
      <c r="Q2032" s="97"/>
      <c r="R2032" s="97"/>
      <c r="S2032" s="97"/>
      <c r="T2032" s="97"/>
      <c r="U2032" s="97"/>
      <c r="V2032" s="97"/>
      <c r="W2032" s="97"/>
      <c r="X2032" s="97"/>
      <c r="Y2032" s="97"/>
      <c r="Z2032" s="97"/>
      <c r="AA2032" s="97"/>
      <c r="AB2032" s="97"/>
      <c r="AC2032" s="97"/>
      <c r="AD2032" s="97"/>
      <c r="AE2032" s="97"/>
      <c r="AF2032" s="97"/>
      <c r="AG2032" s="97"/>
      <c r="AH2032" s="97"/>
      <c r="AI2032" s="97"/>
      <c r="AJ2032" s="97"/>
      <c r="AK2032" s="97"/>
      <c r="AL2032" s="97"/>
      <c r="AM2032" s="97"/>
      <c r="AN2032" s="97"/>
      <c r="AO2032" s="97"/>
      <c r="AP2032" s="97"/>
      <c r="AQ2032" s="97"/>
      <c r="AR2032" s="97"/>
      <c r="AS2032" s="97"/>
      <c r="AT2032" s="97"/>
      <c r="AU2032" s="97"/>
      <c r="AV2032" s="97"/>
      <c r="AW2032" s="97"/>
      <c r="AX2032" s="97"/>
      <c r="AY2032" s="97"/>
      <c r="AZ2032" s="97"/>
      <c r="BA2032" s="97"/>
      <c r="BB2032" s="97"/>
      <c r="BC2032" s="97"/>
      <c r="BD2032" s="97"/>
      <c r="BE2032" s="97"/>
      <c r="BF2032" s="97"/>
      <c r="BG2032" s="97"/>
      <c r="BH2032" s="97"/>
      <c r="BI2032" s="97"/>
      <c r="BJ2032" s="97"/>
      <c r="BK2032" s="97"/>
      <c r="BL2032" s="97"/>
      <c r="BM2032" s="97"/>
      <c r="BN2032" s="97"/>
      <c r="BO2032" s="97"/>
      <c r="BP2032" s="97"/>
      <c r="BQ2032" s="97"/>
      <c r="BR2032" s="97"/>
      <c r="BS2032" s="97"/>
      <c r="BT2032" s="97"/>
      <c r="BU2032" s="97"/>
      <c r="BV2032" s="97"/>
      <c r="BW2032" s="97"/>
      <c r="BX2032" s="97"/>
      <c r="BY2032" s="97"/>
      <c r="BZ2032" s="97"/>
      <c r="CA2032" s="97"/>
      <c r="CB2032" s="97"/>
      <c r="CC2032" s="97"/>
      <c r="CD2032" s="97"/>
      <c r="CE2032" s="97"/>
      <c r="CF2032" s="97"/>
      <c r="CG2032" s="97"/>
      <c r="CH2032" s="97"/>
      <c r="CI2032" s="97"/>
      <c r="CJ2032" s="97"/>
      <c r="CK2032" s="97"/>
      <c r="CL2032" s="97"/>
      <c r="CM2032" s="97"/>
      <c r="CN2032" s="97"/>
      <c r="CO2032" s="97"/>
      <c r="CP2032" s="97"/>
      <c r="CQ2032" s="97"/>
      <c r="CR2032" s="97"/>
      <c r="CS2032" s="97"/>
      <c r="CT2032" s="97"/>
      <c r="CU2032" s="97"/>
      <c r="CV2032" s="97"/>
      <c r="CW2032" s="97"/>
      <c r="CX2032" s="97"/>
      <c r="CY2032" s="97"/>
      <c r="CZ2032" s="97"/>
      <c r="DA2032" s="97"/>
      <c r="DB2032" s="97"/>
      <c r="DC2032" s="97"/>
      <c r="DD2032" s="97"/>
      <c r="DE2032" s="97"/>
      <c r="DF2032" s="97"/>
      <c r="DG2032" s="97"/>
      <c r="DH2032" s="97"/>
      <c r="DI2032" s="97"/>
      <c r="DJ2032" s="97"/>
      <c r="DK2032" s="97"/>
      <c r="DL2032" s="97"/>
      <c r="DM2032" s="97"/>
      <c r="DN2032" s="97"/>
      <c r="DO2032" s="97"/>
      <c r="DP2032" s="97"/>
      <c r="DQ2032" s="97"/>
      <c r="DR2032" s="97"/>
      <c r="DS2032" s="97"/>
      <c r="DT2032" s="97"/>
      <c r="DU2032" s="97"/>
      <c r="DV2032" s="97"/>
      <c r="DW2032" s="97"/>
      <c r="DX2032" s="97"/>
      <c r="DY2032" s="97"/>
      <c r="DZ2032" s="97"/>
      <c r="EA2032" s="97"/>
      <c r="EB2032" s="97"/>
      <c r="EC2032" s="97"/>
      <c r="ED2032" s="97"/>
      <c r="EE2032" s="97"/>
      <c r="EF2032" s="97"/>
      <c r="EG2032" s="97"/>
      <c r="EH2032" s="97"/>
      <c r="EI2032" s="97"/>
      <c r="EJ2032" s="97"/>
      <c r="EK2032" s="97"/>
      <c r="EL2032" s="97"/>
      <c r="EM2032" s="97"/>
      <c r="EN2032" s="97"/>
      <c r="EO2032" s="97"/>
      <c r="EP2032" s="97"/>
      <c r="EQ2032" s="97"/>
      <c r="ER2032" s="97"/>
      <c r="ES2032" s="97"/>
      <c r="ET2032" s="97"/>
      <c r="EU2032" s="97"/>
      <c r="EV2032" s="97"/>
      <c r="EW2032" s="97"/>
      <c r="EX2032" s="97"/>
      <c r="EY2032" s="97"/>
      <c r="EZ2032" s="97"/>
      <c r="FA2032" s="97"/>
      <c r="FB2032" s="97"/>
      <c r="FC2032" s="97"/>
      <c r="FD2032" s="97"/>
      <c r="FE2032" s="97"/>
      <c r="FF2032" s="97"/>
      <c r="FG2032" s="97"/>
      <c r="FH2032" s="97"/>
      <c r="FI2032" s="97"/>
      <c r="FJ2032" s="97"/>
      <c r="FK2032" s="97"/>
      <c r="FL2032" s="97"/>
      <c r="FM2032" s="97"/>
      <c r="FN2032" s="97"/>
      <c r="FO2032" s="97"/>
      <c r="FP2032" s="97"/>
      <c r="FQ2032" s="97"/>
      <c r="FR2032" s="97"/>
      <c r="FS2032" s="97"/>
      <c r="FT2032" s="97"/>
      <c r="FU2032" s="97"/>
      <c r="FV2032" s="97"/>
      <c r="FW2032" s="97"/>
      <c r="FX2032" s="97"/>
      <c r="FY2032" s="97"/>
      <c r="FZ2032" s="97"/>
      <c r="GA2032" s="97"/>
      <c r="GB2032" s="97"/>
      <c r="GC2032" s="97"/>
      <c r="GD2032" s="97"/>
      <c r="GE2032" s="97"/>
      <c r="GF2032" s="97"/>
      <c r="GG2032" s="97"/>
      <c r="GH2032" s="97"/>
      <c r="GI2032" s="97"/>
      <c r="GJ2032" s="97"/>
      <c r="GK2032" s="97"/>
      <c r="GL2032" s="97"/>
      <c r="GM2032" s="97"/>
      <c r="GN2032" s="97"/>
      <c r="GO2032" s="97"/>
      <c r="GP2032" s="97"/>
      <c r="GQ2032" s="97"/>
      <c r="GR2032" s="97"/>
      <c r="GS2032" s="97"/>
      <c r="GT2032" s="97"/>
      <c r="GU2032" s="97"/>
      <c r="GV2032" s="97"/>
      <c r="GW2032" s="97"/>
      <c r="GX2032" s="97"/>
      <c r="GY2032" s="97"/>
      <c r="GZ2032" s="97"/>
      <c r="HA2032" s="97"/>
      <c r="HB2032" s="97"/>
      <c r="HC2032" s="97"/>
      <c r="HD2032" s="97"/>
      <c r="HE2032" s="97"/>
      <c r="HF2032" s="97"/>
      <c r="HG2032" s="97"/>
      <c r="HH2032" s="97"/>
      <c r="HI2032" s="97"/>
      <c r="HJ2032" s="97"/>
      <c r="HK2032" s="97"/>
      <c r="HL2032" s="97"/>
      <c r="HM2032" s="97"/>
      <c r="HN2032" s="97"/>
      <c r="HO2032" s="97"/>
      <c r="HP2032" s="97"/>
      <c r="HQ2032" s="97"/>
      <c r="HR2032" s="97"/>
      <c r="HS2032" s="97"/>
      <c r="HT2032" s="97"/>
      <c r="HU2032" s="97"/>
      <c r="HV2032" s="97"/>
      <c r="HW2032" s="97"/>
      <c r="HX2032" s="97"/>
      <c r="HY2032" s="97"/>
      <c r="HZ2032" s="97"/>
      <c r="IA2032" s="97"/>
      <c r="IB2032" s="97"/>
      <c r="IC2032" s="97"/>
      <c r="ID2032" s="97"/>
      <c r="IE2032" s="97"/>
      <c r="IF2032" s="97"/>
      <c r="IG2032" s="97"/>
      <c r="IH2032" s="97"/>
    </row>
    <row r="2033" spans="1:242" s="91" customFormat="1" ht="45" customHeight="1">
      <c r="A2033" s="38" t="s">
        <v>1521</v>
      </c>
      <c r="B2033" s="27" t="s">
        <v>1522</v>
      </c>
      <c r="C2033" s="42" t="s">
        <v>1009</v>
      </c>
      <c r="D2033" s="42">
        <f>300/10</f>
        <v>30</v>
      </c>
      <c r="E2033" s="75">
        <v>7.08</v>
      </c>
      <c r="F2033" s="76">
        <v>5.8</v>
      </c>
      <c r="G2033" s="89"/>
      <c r="H2033" s="76">
        <f t="shared" si="10"/>
        <v>0</v>
      </c>
      <c r="I2033" s="97"/>
      <c r="J2033" s="97"/>
      <c r="K2033" s="97"/>
      <c r="L2033" s="97"/>
      <c r="M2033" s="97"/>
      <c r="N2033" s="97"/>
      <c r="O2033" s="97"/>
      <c r="P2033" s="97"/>
      <c r="Q2033" s="97"/>
      <c r="R2033" s="97"/>
      <c r="S2033" s="97"/>
      <c r="T2033" s="97"/>
      <c r="U2033" s="97"/>
      <c r="V2033" s="97"/>
      <c r="W2033" s="97"/>
      <c r="X2033" s="97"/>
      <c r="Y2033" s="97"/>
      <c r="Z2033" s="97"/>
      <c r="AA2033" s="97"/>
      <c r="AB2033" s="97"/>
      <c r="AC2033" s="97"/>
      <c r="AD2033" s="97"/>
      <c r="AE2033" s="97"/>
      <c r="AF2033" s="97"/>
      <c r="AG2033" s="97"/>
      <c r="AH2033" s="97"/>
      <c r="AI2033" s="97"/>
      <c r="AJ2033" s="97"/>
      <c r="AK2033" s="97"/>
      <c r="AL2033" s="97"/>
      <c r="AM2033" s="97"/>
      <c r="AN2033" s="97"/>
      <c r="AO2033" s="97"/>
      <c r="AP2033" s="97"/>
      <c r="AQ2033" s="97"/>
      <c r="AR2033" s="97"/>
      <c r="AS2033" s="97"/>
      <c r="AT2033" s="97"/>
      <c r="AU2033" s="97"/>
      <c r="AV2033" s="97"/>
      <c r="AW2033" s="97"/>
      <c r="AX2033" s="97"/>
      <c r="AY2033" s="97"/>
      <c r="AZ2033" s="97"/>
      <c r="BA2033" s="97"/>
      <c r="BB2033" s="97"/>
      <c r="BC2033" s="97"/>
      <c r="BD2033" s="97"/>
      <c r="BE2033" s="97"/>
      <c r="BF2033" s="97"/>
      <c r="BG2033" s="97"/>
      <c r="BH2033" s="97"/>
      <c r="BI2033" s="97"/>
      <c r="BJ2033" s="97"/>
      <c r="BK2033" s="97"/>
      <c r="BL2033" s="97"/>
      <c r="BM2033" s="97"/>
      <c r="BN2033" s="97"/>
      <c r="BO2033" s="97"/>
      <c r="BP2033" s="97"/>
      <c r="BQ2033" s="97"/>
      <c r="BR2033" s="97"/>
      <c r="BS2033" s="97"/>
      <c r="BT2033" s="97"/>
      <c r="BU2033" s="97"/>
      <c r="BV2033" s="97"/>
      <c r="BW2033" s="97"/>
      <c r="BX2033" s="97"/>
      <c r="BY2033" s="97"/>
      <c r="BZ2033" s="97"/>
      <c r="CA2033" s="97"/>
      <c r="CB2033" s="97"/>
      <c r="CC2033" s="97"/>
      <c r="CD2033" s="97"/>
      <c r="CE2033" s="97"/>
      <c r="CF2033" s="97"/>
      <c r="CG2033" s="97"/>
      <c r="CH2033" s="97"/>
      <c r="CI2033" s="97"/>
      <c r="CJ2033" s="97"/>
      <c r="CK2033" s="97"/>
      <c r="CL2033" s="97"/>
      <c r="CM2033" s="97"/>
      <c r="CN2033" s="97"/>
      <c r="CO2033" s="97"/>
      <c r="CP2033" s="97"/>
      <c r="CQ2033" s="97"/>
      <c r="CR2033" s="97"/>
      <c r="CS2033" s="97"/>
      <c r="CT2033" s="97"/>
      <c r="CU2033" s="97"/>
      <c r="CV2033" s="97"/>
      <c r="CW2033" s="97"/>
      <c r="CX2033" s="97"/>
      <c r="CY2033" s="97"/>
      <c r="CZ2033" s="97"/>
      <c r="DA2033" s="97"/>
      <c r="DB2033" s="97"/>
      <c r="DC2033" s="97"/>
      <c r="DD2033" s="97"/>
      <c r="DE2033" s="97"/>
      <c r="DF2033" s="97"/>
      <c r="DG2033" s="97"/>
      <c r="DH2033" s="97"/>
      <c r="DI2033" s="97"/>
      <c r="DJ2033" s="97"/>
      <c r="DK2033" s="97"/>
      <c r="DL2033" s="97"/>
      <c r="DM2033" s="97"/>
      <c r="DN2033" s="97"/>
      <c r="DO2033" s="97"/>
      <c r="DP2033" s="97"/>
      <c r="DQ2033" s="97"/>
      <c r="DR2033" s="97"/>
      <c r="DS2033" s="97"/>
      <c r="DT2033" s="97"/>
      <c r="DU2033" s="97"/>
      <c r="DV2033" s="97"/>
      <c r="DW2033" s="97"/>
      <c r="DX2033" s="97"/>
      <c r="DY2033" s="97"/>
      <c r="DZ2033" s="97"/>
      <c r="EA2033" s="97"/>
      <c r="EB2033" s="97"/>
      <c r="EC2033" s="97"/>
      <c r="ED2033" s="97"/>
      <c r="EE2033" s="97"/>
      <c r="EF2033" s="97"/>
      <c r="EG2033" s="97"/>
      <c r="EH2033" s="97"/>
      <c r="EI2033" s="97"/>
      <c r="EJ2033" s="97"/>
      <c r="EK2033" s="97"/>
      <c r="EL2033" s="97"/>
      <c r="EM2033" s="97"/>
      <c r="EN2033" s="97"/>
      <c r="EO2033" s="97"/>
      <c r="EP2033" s="97"/>
      <c r="EQ2033" s="97"/>
      <c r="ER2033" s="97"/>
      <c r="ES2033" s="97"/>
      <c r="ET2033" s="97"/>
      <c r="EU2033" s="97"/>
      <c r="EV2033" s="97"/>
      <c r="EW2033" s="97"/>
      <c r="EX2033" s="97"/>
      <c r="EY2033" s="97"/>
      <c r="EZ2033" s="97"/>
      <c r="FA2033" s="97"/>
      <c r="FB2033" s="97"/>
      <c r="FC2033" s="97"/>
      <c r="FD2033" s="97"/>
      <c r="FE2033" s="97"/>
      <c r="FF2033" s="97"/>
      <c r="FG2033" s="97"/>
      <c r="FH2033" s="97"/>
      <c r="FI2033" s="97"/>
      <c r="FJ2033" s="97"/>
      <c r="FK2033" s="97"/>
      <c r="FL2033" s="97"/>
      <c r="FM2033" s="97"/>
      <c r="FN2033" s="97"/>
      <c r="FO2033" s="97"/>
      <c r="FP2033" s="97"/>
      <c r="FQ2033" s="97"/>
      <c r="FR2033" s="97"/>
      <c r="FS2033" s="97"/>
      <c r="FT2033" s="97"/>
      <c r="FU2033" s="97"/>
      <c r="FV2033" s="97"/>
      <c r="FW2033" s="97"/>
      <c r="FX2033" s="97"/>
      <c r="FY2033" s="97"/>
      <c r="FZ2033" s="97"/>
      <c r="GA2033" s="97"/>
      <c r="GB2033" s="97"/>
      <c r="GC2033" s="97"/>
      <c r="GD2033" s="97"/>
      <c r="GE2033" s="97"/>
      <c r="GF2033" s="97"/>
      <c r="GG2033" s="97"/>
      <c r="GH2033" s="97"/>
      <c r="GI2033" s="97"/>
      <c r="GJ2033" s="97"/>
      <c r="GK2033" s="97"/>
      <c r="GL2033" s="97"/>
      <c r="GM2033" s="97"/>
      <c r="GN2033" s="97"/>
      <c r="GO2033" s="97"/>
      <c r="GP2033" s="97"/>
      <c r="GQ2033" s="97"/>
      <c r="GR2033" s="97"/>
      <c r="GS2033" s="97"/>
      <c r="GT2033" s="97"/>
      <c r="GU2033" s="97"/>
      <c r="GV2033" s="97"/>
      <c r="GW2033" s="97"/>
      <c r="GX2033" s="97"/>
      <c r="GY2033" s="97"/>
      <c r="GZ2033" s="97"/>
      <c r="HA2033" s="97"/>
      <c r="HB2033" s="97"/>
      <c r="HC2033" s="97"/>
      <c r="HD2033" s="97"/>
      <c r="HE2033" s="97"/>
      <c r="HF2033" s="97"/>
      <c r="HG2033" s="97"/>
      <c r="HH2033" s="97"/>
      <c r="HI2033" s="97"/>
      <c r="HJ2033" s="97"/>
      <c r="HK2033" s="97"/>
      <c r="HL2033" s="97"/>
      <c r="HM2033" s="97"/>
      <c r="HN2033" s="97"/>
      <c r="HO2033" s="97"/>
      <c r="HP2033" s="97"/>
      <c r="HQ2033" s="97"/>
      <c r="HR2033" s="97"/>
      <c r="HS2033" s="97"/>
      <c r="HT2033" s="97"/>
      <c r="HU2033" s="97"/>
      <c r="HV2033" s="97"/>
      <c r="HW2033" s="97"/>
      <c r="HX2033" s="97"/>
      <c r="HY2033" s="97"/>
      <c r="HZ2033" s="97"/>
      <c r="IA2033" s="97"/>
      <c r="IB2033" s="97"/>
      <c r="IC2033" s="97"/>
      <c r="ID2033" s="97"/>
      <c r="IE2033" s="97"/>
      <c r="IF2033" s="97"/>
      <c r="IG2033" s="97"/>
      <c r="IH2033" s="97"/>
    </row>
    <row r="2034" spans="1:242" s="91" customFormat="1" ht="45" customHeight="1">
      <c r="A2034" s="38" t="s">
        <v>1165</v>
      </c>
      <c r="B2034" s="27" t="s">
        <v>1166</v>
      </c>
      <c r="C2034" s="42" t="s">
        <v>1009</v>
      </c>
      <c r="D2034" s="42">
        <v>10</v>
      </c>
      <c r="E2034" s="75">
        <v>103.09</v>
      </c>
      <c r="F2034" s="76">
        <v>84.5</v>
      </c>
      <c r="G2034" s="89"/>
      <c r="H2034" s="76">
        <f t="shared" si="10"/>
        <v>0</v>
      </c>
    </row>
    <row r="2035" spans="1:242" s="91" customFormat="1" ht="45" customHeight="1">
      <c r="A2035" s="38" t="s">
        <v>1167</v>
      </c>
      <c r="B2035" s="27" t="s">
        <v>1168</v>
      </c>
      <c r="C2035" s="42" t="s">
        <v>1095</v>
      </c>
      <c r="D2035" s="42">
        <v>25</v>
      </c>
      <c r="E2035" s="75">
        <v>21.81</v>
      </c>
      <c r="F2035" s="76">
        <v>17.88</v>
      </c>
      <c r="G2035" s="89"/>
      <c r="H2035" s="76">
        <f t="shared" si="10"/>
        <v>0</v>
      </c>
    </row>
    <row r="2036" spans="1:242" s="91" customFormat="1" ht="45" customHeight="1">
      <c r="A2036" s="38" t="s">
        <v>1169</v>
      </c>
      <c r="B2036" s="27" t="s">
        <v>1170</v>
      </c>
      <c r="C2036" s="42" t="s">
        <v>1095</v>
      </c>
      <c r="D2036" s="42">
        <v>25</v>
      </c>
      <c r="E2036" s="75">
        <v>21.81</v>
      </c>
      <c r="F2036" s="76">
        <v>17.88</v>
      </c>
      <c r="G2036" s="89"/>
      <c r="H2036" s="76">
        <f t="shared" si="10"/>
        <v>0</v>
      </c>
      <c r="I2036" s="97"/>
      <c r="J2036" s="97"/>
      <c r="K2036" s="97"/>
      <c r="L2036" s="97"/>
      <c r="M2036" s="97"/>
      <c r="N2036" s="97"/>
      <c r="O2036" s="97"/>
      <c r="P2036" s="97"/>
      <c r="Q2036" s="97"/>
      <c r="R2036" s="97"/>
      <c r="S2036" s="97"/>
      <c r="T2036" s="97"/>
      <c r="U2036" s="97"/>
      <c r="V2036" s="97"/>
      <c r="W2036" s="97"/>
      <c r="X2036" s="97"/>
      <c r="Y2036" s="97"/>
      <c r="Z2036" s="97"/>
      <c r="AA2036" s="97"/>
      <c r="AB2036" s="97"/>
      <c r="AC2036" s="97"/>
      <c r="AD2036" s="97"/>
      <c r="AE2036" s="97"/>
      <c r="AF2036" s="97"/>
      <c r="AG2036" s="97"/>
      <c r="AH2036" s="97"/>
      <c r="AI2036" s="97"/>
      <c r="AJ2036" s="97"/>
      <c r="AK2036" s="97"/>
      <c r="AL2036" s="97"/>
      <c r="AM2036" s="97"/>
      <c r="AN2036" s="97"/>
      <c r="AO2036" s="97"/>
      <c r="AP2036" s="97"/>
      <c r="AQ2036" s="97"/>
      <c r="AR2036" s="97"/>
      <c r="AS2036" s="97"/>
      <c r="AT2036" s="97"/>
      <c r="AU2036" s="97"/>
      <c r="AV2036" s="97"/>
      <c r="AW2036" s="97"/>
      <c r="AX2036" s="97"/>
      <c r="AY2036" s="97"/>
      <c r="AZ2036" s="97"/>
      <c r="BA2036" s="97"/>
      <c r="BB2036" s="97"/>
      <c r="BC2036" s="97"/>
      <c r="BD2036" s="97"/>
      <c r="BE2036" s="97"/>
      <c r="BF2036" s="97"/>
      <c r="BG2036" s="97"/>
      <c r="BH2036" s="97"/>
      <c r="BI2036" s="97"/>
      <c r="BJ2036" s="97"/>
      <c r="BK2036" s="97"/>
      <c r="BL2036" s="97"/>
      <c r="BM2036" s="97"/>
      <c r="BN2036" s="97"/>
      <c r="BO2036" s="97"/>
      <c r="BP2036" s="97"/>
      <c r="BQ2036" s="97"/>
      <c r="BR2036" s="97"/>
      <c r="BS2036" s="97"/>
      <c r="BT2036" s="97"/>
      <c r="BU2036" s="97"/>
      <c r="BV2036" s="97"/>
      <c r="BW2036" s="97"/>
      <c r="BX2036" s="97"/>
      <c r="BY2036" s="97"/>
      <c r="BZ2036" s="97"/>
      <c r="CA2036" s="97"/>
      <c r="CB2036" s="97"/>
      <c r="CC2036" s="97"/>
      <c r="CD2036" s="97"/>
      <c r="CE2036" s="97"/>
      <c r="CF2036" s="97"/>
      <c r="CG2036" s="97"/>
      <c r="CH2036" s="97"/>
      <c r="CI2036" s="97"/>
      <c r="CJ2036" s="97"/>
      <c r="CK2036" s="97"/>
      <c r="CL2036" s="97"/>
      <c r="CM2036" s="97"/>
      <c r="CN2036" s="97"/>
      <c r="CO2036" s="97"/>
      <c r="CP2036" s="97"/>
      <c r="CQ2036" s="97"/>
      <c r="CR2036" s="97"/>
      <c r="CS2036" s="97"/>
      <c r="CT2036" s="97"/>
      <c r="CU2036" s="97"/>
      <c r="CV2036" s="97"/>
      <c r="CW2036" s="97"/>
      <c r="CX2036" s="97"/>
      <c r="CY2036" s="97"/>
      <c r="CZ2036" s="97"/>
      <c r="DA2036" s="97"/>
      <c r="DB2036" s="97"/>
      <c r="DC2036" s="97"/>
      <c r="DD2036" s="97"/>
      <c r="DE2036" s="97"/>
      <c r="DF2036" s="97"/>
      <c r="DG2036" s="97"/>
      <c r="DH2036" s="97"/>
      <c r="DI2036" s="97"/>
      <c r="DJ2036" s="97"/>
      <c r="DK2036" s="97"/>
      <c r="DL2036" s="97"/>
      <c r="DM2036" s="97"/>
      <c r="DN2036" s="97"/>
      <c r="DO2036" s="97"/>
      <c r="DP2036" s="97"/>
      <c r="DQ2036" s="97"/>
      <c r="DR2036" s="97"/>
      <c r="DS2036" s="97"/>
      <c r="DT2036" s="97"/>
      <c r="DU2036" s="97"/>
      <c r="DV2036" s="97"/>
      <c r="DW2036" s="97"/>
      <c r="DX2036" s="97"/>
      <c r="DY2036" s="97"/>
      <c r="DZ2036" s="97"/>
      <c r="EA2036" s="97"/>
      <c r="EB2036" s="97"/>
      <c r="EC2036" s="97"/>
      <c r="ED2036" s="97"/>
      <c r="EE2036" s="97"/>
      <c r="EF2036" s="97"/>
      <c r="EG2036" s="97"/>
      <c r="EH2036" s="97"/>
      <c r="EI2036" s="97"/>
      <c r="EJ2036" s="97"/>
      <c r="EK2036" s="97"/>
      <c r="EL2036" s="97"/>
      <c r="EM2036" s="97"/>
      <c r="EN2036" s="97"/>
      <c r="EO2036" s="97"/>
      <c r="EP2036" s="97"/>
      <c r="EQ2036" s="97"/>
      <c r="ER2036" s="97"/>
      <c r="ES2036" s="97"/>
      <c r="ET2036" s="97"/>
      <c r="EU2036" s="97"/>
      <c r="EV2036" s="97"/>
      <c r="EW2036" s="97"/>
      <c r="EX2036" s="97"/>
      <c r="EY2036" s="97"/>
      <c r="EZ2036" s="97"/>
      <c r="FA2036" s="97"/>
      <c r="FB2036" s="97"/>
      <c r="FC2036" s="97"/>
      <c r="FD2036" s="97"/>
      <c r="FE2036" s="97"/>
      <c r="FF2036" s="97"/>
      <c r="FG2036" s="97"/>
      <c r="FH2036" s="97"/>
      <c r="FI2036" s="97"/>
      <c r="FJ2036" s="97"/>
      <c r="FK2036" s="97"/>
      <c r="FL2036" s="97"/>
      <c r="FM2036" s="97"/>
      <c r="FN2036" s="97"/>
      <c r="FO2036" s="97"/>
      <c r="FP2036" s="97"/>
      <c r="FQ2036" s="97"/>
      <c r="FR2036" s="97"/>
      <c r="FS2036" s="97"/>
      <c r="FT2036" s="97"/>
      <c r="FU2036" s="97"/>
      <c r="FV2036" s="97"/>
      <c r="FW2036" s="97"/>
      <c r="FX2036" s="97"/>
      <c r="FY2036" s="97"/>
      <c r="FZ2036" s="97"/>
      <c r="GA2036" s="97"/>
      <c r="GB2036" s="97"/>
      <c r="GC2036" s="97"/>
      <c r="GD2036" s="97"/>
      <c r="GE2036" s="97"/>
      <c r="GF2036" s="97"/>
      <c r="GG2036" s="97"/>
      <c r="GH2036" s="97"/>
      <c r="GI2036" s="97"/>
      <c r="GJ2036" s="97"/>
      <c r="GK2036" s="97"/>
      <c r="GL2036" s="97"/>
      <c r="GM2036" s="97"/>
      <c r="GN2036" s="97"/>
      <c r="GO2036" s="97"/>
      <c r="GP2036" s="97"/>
      <c r="GQ2036" s="97"/>
      <c r="GR2036" s="97"/>
      <c r="GS2036" s="97"/>
      <c r="GT2036" s="97"/>
      <c r="GU2036" s="97"/>
      <c r="GV2036" s="97"/>
      <c r="GW2036" s="97"/>
      <c r="GX2036" s="97"/>
      <c r="GY2036" s="97"/>
      <c r="GZ2036" s="97"/>
      <c r="HA2036" s="97"/>
      <c r="HB2036" s="97"/>
      <c r="HC2036" s="97"/>
      <c r="HD2036" s="97"/>
      <c r="HE2036" s="97"/>
      <c r="HF2036" s="97"/>
      <c r="HG2036" s="97"/>
      <c r="HH2036" s="97"/>
      <c r="HI2036" s="97"/>
      <c r="HJ2036" s="97"/>
      <c r="HK2036" s="97"/>
      <c r="HL2036" s="97"/>
      <c r="HM2036" s="97"/>
      <c r="HN2036" s="97"/>
      <c r="HO2036" s="97"/>
      <c r="HP2036" s="97"/>
      <c r="HQ2036" s="97"/>
      <c r="HR2036" s="97"/>
      <c r="HS2036" s="97"/>
      <c r="HT2036" s="97"/>
      <c r="HU2036" s="97"/>
      <c r="HV2036" s="97"/>
      <c r="HW2036" s="97"/>
      <c r="HX2036" s="97"/>
      <c r="HY2036" s="97"/>
      <c r="HZ2036" s="97"/>
      <c r="IA2036" s="97"/>
      <c r="IB2036" s="97"/>
      <c r="IC2036" s="97"/>
      <c r="ID2036" s="97"/>
      <c r="IE2036" s="97"/>
      <c r="IF2036" s="97"/>
      <c r="IG2036" s="97"/>
      <c r="IH2036" s="97"/>
    </row>
    <row r="2037" spans="1:242" s="92" customFormat="1" ht="45" customHeight="1">
      <c r="A2037" s="31" t="s">
        <v>1171</v>
      </c>
      <c r="B2037" s="26" t="s">
        <v>1172</v>
      </c>
      <c r="C2037" s="44" t="s">
        <v>1009</v>
      </c>
      <c r="D2037" s="99">
        <v>12</v>
      </c>
      <c r="E2037" s="75">
        <v>55.52</v>
      </c>
      <c r="F2037" s="76">
        <v>45.51</v>
      </c>
      <c r="G2037" s="56"/>
      <c r="H2037" s="76">
        <f t="shared" si="10"/>
        <v>0</v>
      </c>
    </row>
    <row r="2038" spans="1:242" s="92" customFormat="1" ht="45" customHeight="1">
      <c r="A2038" s="38" t="s">
        <v>2107</v>
      </c>
      <c r="B2038" s="27" t="s">
        <v>2108</v>
      </c>
      <c r="C2038" s="42" t="s">
        <v>1175</v>
      </c>
      <c r="D2038" s="42">
        <v>30</v>
      </c>
      <c r="E2038" s="75">
        <v>2.2000000000000002</v>
      </c>
      <c r="F2038" s="76">
        <v>1.8</v>
      </c>
      <c r="G2038" s="89"/>
      <c r="H2038" s="76">
        <f t="shared" si="10"/>
        <v>0</v>
      </c>
    </row>
    <row r="2039" spans="1:242" s="91" customFormat="1" ht="45" customHeight="1">
      <c r="A2039" s="38" t="s">
        <v>1173</v>
      </c>
      <c r="B2039" s="27" t="s">
        <v>1174</v>
      </c>
      <c r="C2039" s="42" t="s">
        <v>1175</v>
      </c>
      <c r="D2039" s="42">
        <v>30</v>
      </c>
      <c r="E2039" s="75">
        <v>8.42</v>
      </c>
      <c r="F2039" s="76">
        <v>6.9</v>
      </c>
      <c r="G2039" s="89"/>
      <c r="H2039" s="76">
        <f t="shared" si="10"/>
        <v>0</v>
      </c>
    </row>
    <row r="2040" spans="1:242" s="91" customFormat="1" ht="45" customHeight="1">
      <c r="A2040" s="38" t="s">
        <v>1176</v>
      </c>
      <c r="B2040" s="27" t="s">
        <v>2109</v>
      </c>
      <c r="C2040" s="42" t="s">
        <v>1095</v>
      </c>
      <c r="D2040" s="42">
        <v>25</v>
      </c>
      <c r="E2040" s="75">
        <v>8.76</v>
      </c>
      <c r="F2040" s="76">
        <v>7.18</v>
      </c>
      <c r="G2040" s="89"/>
      <c r="H2040" s="76">
        <f t="shared" si="10"/>
        <v>0</v>
      </c>
    </row>
    <row r="2041" spans="1:242" s="91" customFormat="1" ht="45" customHeight="1">
      <c r="A2041" s="38" t="s">
        <v>1177</v>
      </c>
      <c r="B2041" s="27" t="s">
        <v>1178</v>
      </c>
      <c r="C2041" s="42" t="s">
        <v>1095</v>
      </c>
      <c r="D2041" s="42">
        <v>25</v>
      </c>
      <c r="E2041" s="75">
        <v>9.25</v>
      </c>
      <c r="F2041" s="76">
        <v>7.58</v>
      </c>
      <c r="G2041" s="89"/>
      <c r="H2041" s="76">
        <f t="shared" si="10"/>
        <v>0</v>
      </c>
    </row>
    <row r="2042" spans="1:242" s="91" customFormat="1" ht="45" customHeight="1">
      <c r="A2042" s="38" t="s">
        <v>1179</v>
      </c>
      <c r="B2042" s="27" t="s">
        <v>2110</v>
      </c>
      <c r="C2042" s="42" t="s">
        <v>1095</v>
      </c>
      <c r="D2042" s="42">
        <v>25</v>
      </c>
      <c r="E2042" s="75">
        <v>8.76</v>
      </c>
      <c r="F2042" s="76">
        <v>7.18</v>
      </c>
      <c r="G2042" s="89"/>
      <c r="H2042" s="76">
        <f t="shared" si="10"/>
        <v>0</v>
      </c>
    </row>
    <row r="2043" spans="1:242" s="90" customFormat="1" ht="45" customHeight="1">
      <c r="A2043" s="38" t="s">
        <v>1180</v>
      </c>
      <c r="B2043" s="27" t="s">
        <v>1181</v>
      </c>
      <c r="C2043" s="42" t="s">
        <v>1095</v>
      </c>
      <c r="D2043" s="42">
        <v>25</v>
      </c>
      <c r="E2043" s="75">
        <v>8.15</v>
      </c>
      <c r="F2043" s="76">
        <v>6.68</v>
      </c>
      <c r="G2043" s="89"/>
      <c r="H2043" s="76">
        <f t="shared" si="10"/>
        <v>0</v>
      </c>
    </row>
    <row r="2044" spans="1:242" s="90" customFormat="1" ht="45" customHeight="1">
      <c r="A2044" s="38" t="s">
        <v>1523</v>
      </c>
      <c r="B2044" s="27" t="s">
        <v>1524</v>
      </c>
      <c r="C2044" s="42" t="s">
        <v>1095</v>
      </c>
      <c r="D2044" s="42">
        <v>50</v>
      </c>
      <c r="E2044" s="75">
        <v>4.2699999999999996</v>
      </c>
      <c r="F2044" s="76">
        <v>3.5</v>
      </c>
      <c r="G2044" s="89"/>
      <c r="H2044" s="76">
        <f t="shared" si="10"/>
        <v>0</v>
      </c>
    </row>
    <row r="2045" spans="1:242" s="90" customFormat="1" ht="45" customHeight="1">
      <c r="A2045" s="38" t="s">
        <v>1182</v>
      </c>
      <c r="B2045" s="27" t="s">
        <v>1183</v>
      </c>
      <c r="C2045" s="42" t="s">
        <v>1095</v>
      </c>
      <c r="D2045" s="42">
        <v>100</v>
      </c>
      <c r="E2045" s="75">
        <v>1.57</v>
      </c>
      <c r="F2045" s="76">
        <v>1.29</v>
      </c>
      <c r="G2045" s="89"/>
      <c r="H2045" s="76">
        <f t="shared" si="10"/>
        <v>0</v>
      </c>
    </row>
    <row r="2046" spans="1:242" s="91" customFormat="1" ht="45" customHeight="1">
      <c r="A2046" s="38" t="s">
        <v>1525</v>
      </c>
      <c r="B2046" s="27" t="s">
        <v>1526</v>
      </c>
      <c r="C2046" s="42" t="s">
        <v>1049</v>
      </c>
      <c r="D2046" s="42">
        <v>100</v>
      </c>
      <c r="E2046" s="75">
        <v>2.99</v>
      </c>
      <c r="F2046" s="76">
        <v>2.4500000000000002</v>
      </c>
      <c r="G2046" s="89"/>
      <c r="H2046" s="76">
        <f t="shared" si="10"/>
        <v>0</v>
      </c>
    </row>
    <row r="2047" spans="1:242" s="92" customFormat="1" ht="45" customHeight="1">
      <c r="A2047" s="38" t="s">
        <v>1527</v>
      </c>
      <c r="B2047" s="27" t="s">
        <v>1528</v>
      </c>
      <c r="C2047" s="42" t="s">
        <v>1175</v>
      </c>
      <c r="D2047" s="42">
        <v>100</v>
      </c>
      <c r="E2047" s="75">
        <v>4.1500000000000004</v>
      </c>
      <c r="F2047" s="76">
        <v>3.4</v>
      </c>
      <c r="G2047" s="89"/>
      <c r="H2047" s="76">
        <f t="shared" si="10"/>
        <v>0</v>
      </c>
    </row>
    <row r="2048" spans="1:242" s="92" customFormat="1" ht="45" customHeight="1">
      <c r="A2048" s="38" t="s">
        <v>1529</v>
      </c>
      <c r="B2048" s="27" t="s">
        <v>1530</v>
      </c>
      <c r="C2048" s="42" t="s">
        <v>1095</v>
      </c>
      <c r="D2048" s="42">
        <v>200</v>
      </c>
      <c r="E2048" s="75">
        <v>1.1599999999999999</v>
      </c>
      <c r="F2048" s="76">
        <v>0.95</v>
      </c>
      <c r="G2048" s="89"/>
      <c r="H2048" s="76">
        <f t="shared" si="10"/>
        <v>0</v>
      </c>
    </row>
    <row r="2049" spans="1:241" s="78" customFormat="1" ht="45" customHeight="1">
      <c r="A2049" s="38" t="s">
        <v>1531</v>
      </c>
      <c r="B2049" s="27" t="s">
        <v>1532</v>
      </c>
      <c r="C2049" s="42" t="s">
        <v>1095</v>
      </c>
      <c r="D2049" s="42">
        <v>200</v>
      </c>
      <c r="E2049" s="75">
        <v>1.1200000000000001</v>
      </c>
      <c r="F2049" s="76">
        <v>0.92</v>
      </c>
      <c r="G2049" s="89"/>
      <c r="H2049" s="76">
        <f t="shared" si="10"/>
        <v>0</v>
      </c>
    </row>
    <row r="2050" spans="1:241" s="91" customFormat="1" ht="45" customHeight="1">
      <c r="A2050" s="38" t="s">
        <v>1533</v>
      </c>
      <c r="B2050" s="27" t="s">
        <v>1534</v>
      </c>
      <c r="C2050" s="42" t="s">
        <v>1009</v>
      </c>
      <c r="D2050" s="42">
        <v>100</v>
      </c>
      <c r="E2050" s="75">
        <v>2.81</v>
      </c>
      <c r="F2050" s="76">
        <v>2.2999999999999998</v>
      </c>
      <c r="G2050" s="89"/>
      <c r="H2050" s="76">
        <f t="shared" si="10"/>
        <v>0</v>
      </c>
    </row>
    <row r="2051" spans="1:241" s="91" customFormat="1" ht="45" customHeight="1">
      <c r="A2051" s="38" t="s">
        <v>62</v>
      </c>
      <c r="B2051" s="27" t="s">
        <v>1184</v>
      </c>
      <c r="C2051" s="42" t="s">
        <v>1140</v>
      </c>
      <c r="D2051" s="42">
        <v>25</v>
      </c>
      <c r="E2051" s="75">
        <v>11.71</v>
      </c>
      <c r="F2051" s="76">
        <v>9.6</v>
      </c>
      <c r="G2051" s="89"/>
      <c r="H2051" s="76">
        <f t="shared" si="10"/>
        <v>0</v>
      </c>
      <c r="I2051" s="97"/>
      <c r="J2051" s="97"/>
      <c r="K2051" s="97"/>
      <c r="L2051" s="97"/>
      <c r="M2051" s="97"/>
      <c r="N2051" s="97"/>
      <c r="O2051" s="97"/>
      <c r="P2051" s="97"/>
      <c r="Q2051" s="97"/>
      <c r="R2051" s="97"/>
      <c r="S2051" s="97"/>
      <c r="T2051" s="97"/>
      <c r="U2051" s="97"/>
      <c r="V2051" s="97"/>
      <c r="W2051" s="97"/>
      <c r="X2051" s="97"/>
      <c r="Y2051" s="97"/>
      <c r="Z2051" s="97"/>
      <c r="AA2051" s="97"/>
      <c r="AB2051" s="97"/>
      <c r="AC2051" s="97"/>
      <c r="AD2051" s="97"/>
      <c r="AE2051" s="97"/>
      <c r="AF2051" s="97"/>
      <c r="AG2051" s="97"/>
      <c r="AH2051" s="97"/>
      <c r="AI2051" s="97"/>
      <c r="AJ2051" s="97"/>
      <c r="AK2051" s="97"/>
      <c r="AL2051" s="97"/>
      <c r="AM2051" s="97"/>
      <c r="AN2051" s="97"/>
      <c r="AO2051" s="97"/>
      <c r="AP2051" s="97"/>
      <c r="AQ2051" s="97"/>
      <c r="AR2051" s="97"/>
      <c r="AS2051" s="97"/>
      <c r="AT2051" s="97"/>
      <c r="AU2051" s="97"/>
      <c r="AV2051" s="97"/>
      <c r="AW2051" s="97"/>
      <c r="AX2051" s="97"/>
      <c r="AY2051" s="97"/>
      <c r="AZ2051" s="97"/>
      <c r="BA2051" s="97"/>
      <c r="BB2051" s="97"/>
      <c r="BC2051" s="97"/>
      <c r="BD2051" s="97"/>
      <c r="BE2051" s="97"/>
      <c r="BF2051" s="97"/>
      <c r="BG2051" s="97"/>
      <c r="BH2051" s="97"/>
      <c r="BI2051" s="97"/>
      <c r="BJ2051" s="97"/>
      <c r="BK2051" s="97"/>
      <c r="BL2051" s="97"/>
      <c r="BM2051" s="97"/>
      <c r="BN2051" s="97"/>
      <c r="BO2051" s="97"/>
      <c r="BP2051" s="97"/>
      <c r="BQ2051" s="97"/>
      <c r="BR2051" s="97"/>
      <c r="BS2051" s="97"/>
      <c r="BT2051" s="97"/>
      <c r="BU2051" s="97"/>
      <c r="BV2051" s="97"/>
      <c r="BW2051" s="97"/>
      <c r="BX2051" s="97"/>
      <c r="BY2051" s="97"/>
      <c r="BZ2051" s="97"/>
      <c r="CA2051" s="97"/>
      <c r="CB2051" s="97"/>
      <c r="CC2051" s="97"/>
      <c r="CD2051" s="97"/>
      <c r="CE2051" s="97"/>
      <c r="CF2051" s="97"/>
      <c r="CG2051" s="97"/>
      <c r="CH2051" s="97"/>
      <c r="CI2051" s="97"/>
      <c r="CJ2051" s="97"/>
      <c r="CK2051" s="97"/>
      <c r="CL2051" s="97"/>
      <c r="CM2051" s="97"/>
      <c r="CN2051" s="97"/>
      <c r="CO2051" s="97"/>
      <c r="CP2051" s="97"/>
      <c r="CQ2051" s="97"/>
      <c r="CR2051" s="97"/>
      <c r="CS2051" s="97"/>
      <c r="CT2051" s="97"/>
      <c r="CU2051" s="97"/>
      <c r="CV2051" s="97"/>
      <c r="CW2051" s="97"/>
      <c r="CX2051" s="97"/>
      <c r="CY2051" s="97"/>
      <c r="CZ2051" s="97"/>
      <c r="DA2051" s="97"/>
      <c r="DB2051" s="97"/>
      <c r="DC2051" s="97"/>
      <c r="DD2051" s="97"/>
      <c r="DE2051" s="97"/>
      <c r="DF2051" s="97"/>
      <c r="DG2051" s="97"/>
      <c r="DH2051" s="97"/>
      <c r="DI2051" s="97"/>
      <c r="DJ2051" s="97"/>
      <c r="DK2051" s="97"/>
      <c r="DL2051" s="97"/>
      <c r="DM2051" s="97"/>
      <c r="DN2051" s="97"/>
      <c r="DO2051" s="97"/>
      <c r="DP2051" s="97"/>
      <c r="DQ2051" s="97"/>
      <c r="DR2051" s="97"/>
      <c r="DS2051" s="97"/>
      <c r="DT2051" s="97"/>
      <c r="DU2051" s="97"/>
      <c r="DV2051" s="97"/>
      <c r="DW2051" s="97"/>
      <c r="DX2051" s="97"/>
      <c r="DY2051" s="97"/>
      <c r="DZ2051" s="97"/>
      <c r="EA2051" s="97"/>
      <c r="EB2051" s="97"/>
      <c r="EC2051" s="97"/>
      <c r="ED2051" s="97"/>
      <c r="EE2051" s="97"/>
      <c r="EF2051" s="97"/>
      <c r="EG2051" s="97"/>
      <c r="EH2051" s="97"/>
      <c r="EI2051" s="97"/>
      <c r="EJ2051" s="97"/>
      <c r="EK2051" s="97"/>
      <c r="EL2051" s="97"/>
      <c r="EM2051" s="97"/>
      <c r="EN2051" s="97"/>
      <c r="EO2051" s="97"/>
      <c r="EP2051" s="97"/>
      <c r="EQ2051" s="97"/>
      <c r="ER2051" s="97"/>
      <c r="ES2051" s="97"/>
      <c r="ET2051" s="97"/>
      <c r="EU2051" s="97"/>
      <c r="EV2051" s="97"/>
      <c r="EW2051" s="97"/>
      <c r="EX2051" s="97"/>
      <c r="EY2051" s="97"/>
      <c r="EZ2051" s="97"/>
      <c r="FA2051" s="97"/>
      <c r="FB2051" s="97"/>
      <c r="FC2051" s="97"/>
      <c r="FD2051" s="97"/>
      <c r="FE2051" s="97"/>
      <c r="FF2051" s="97"/>
      <c r="FG2051" s="97"/>
      <c r="FH2051" s="97"/>
      <c r="FI2051" s="97"/>
      <c r="FJ2051" s="97"/>
      <c r="FK2051" s="97"/>
      <c r="FL2051" s="97"/>
      <c r="FM2051" s="97"/>
      <c r="FN2051" s="97"/>
      <c r="FO2051" s="97"/>
      <c r="FP2051" s="97"/>
      <c r="FQ2051" s="97"/>
      <c r="FR2051" s="97"/>
      <c r="FS2051" s="97"/>
      <c r="FT2051" s="97"/>
      <c r="FU2051" s="97"/>
      <c r="FV2051" s="97"/>
      <c r="FW2051" s="97"/>
      <c r="FX2051" s="97"/>
      <c r="FY2051" s="97"/>
      <c r="FZ2051" s="97"/>
      <c r="GA2051" s="97"/>
      <c r="GB2051" s="97"/>
      <c r="GC2051" s="97"/>
      <c r="GD2051" s="97"/>
      <c r="GE2051" s="97"/>
      <c r="GF2051" s="97"/>
      <c r="GG2051" s="97"/>
      <c r="GH2051" s="97"/>
      <c r="GI2051" s="97"/>
      <c r="GJ2051" s="97"/>
      <c r="GK2051" s="97"/>
      <c r="GL2051" s="97"/>
      <c r="GM2051" s="97"/>
      <c r="GN2051" s="97"/>
      <c r="GO2051" s="97"/>
      <c r="GP2051" s="97"/>
      <c r="GQ2051" s="97"/>
      <c r="GR2051" s="97"/>
      <c r="GS2051" s="97"/>
      <c r="GT2051" s="97"/>
      <c r="GU2051" s="97"/>
      <c r="GV2051" s="97"/>
      <c r="GW2051" s="97"/>
      <c r="GX2051" s="97"/>
      <c r="GY2051" s="97"/>
      <c r="GZ2051" s="97"/>
      <c r="HA2051" s="97"/>
      <c r="HB2051" s="97"/>
      <c r="HC2051" s="97"/>
      <c r="HD2051" s="97"/>
      <c r="HE2051" s="97"/>
      <c r="HF2051" s="97"/>
      <c r="HG2051" s="97"/>
      <c r="HH2051" s="97"/>
      <c r="HI2051" s="97"/>
      <c r="HJ2051" s="97"/>
      <c r="HK2051" s="97"/>
      <c r="HL2051" s="97"/>
      <c r="HM2051" s="97"/>
      <c r="HN2051" s="97"/>
      <c r="HO2051" s="97"/>
      <c r="HP2051" s="97"/>
      <c r="HQ2051" s="97"/>
      <c r="HR2051" s="97"/>
      <c r="HS2051" s="97"/>
      <c r="HT2051" s="97"/>
      <c r="HU2051" s="97"/>
      <c r="HV2051" s="97"/>
      <c r="HW2051" s="97"/>
      <c r="HX2051" s="97"/>
      <c r="HY2051" s="97"/>
      <c r="HZ2051" s="97"/>
      <c r="IA2051" s="97"/>
      <c r="IB2051" s="97"/>
      <c r="IC2051" s="97"/>
      <c r="ID2051" s="97"/>
      <c r="IE2051" s="97"/>
      <c r="IF2051" s="97"/>
      <c r="IG2051" s="97"/>
    </row>
    <row r="2052" spans="1:241" s="91" customFormat="1" ht="45" customHeight="1">
      <c r="A2052" s="38" t="s">
        <v>65</v>
      </c>
      <c r="B2052" s="27" t="s">
        <v>66</v>
      </c>
      <c r="C2052" s="42" t="s">
        <v>1009</v>
      </c>
      <c r="D2052" s="42">
        <v>24</v>
      </c>
      <c r="E2052" s="75">
        <v>2.56</v>
      </c>
      <c r="F2052" s="76">
        <v>2.1</v>
      </c>
      <c r="G2052" s="89"/>
      <c r="H2052" s="76">
        <f t="shared" si="10"/>
        <v>0</v>
      </c>
    </row>
    <row r="2053" spans="1:241" s="91" customFormat="1" ht="45" customHeight="1">
      <c r="A2053" s="38" t="s">
        <v>1185</v>
      </c>
      <c r="B2053" s="27" t="s">
        <v>1186</v>
      </c>
      <c r="C2053" s="42" t="s">
        <v>1009</v>
      </c>
      <c r="D2053" s="42">
        <v>120</v>
      </c>
      <c r="E2053" s="75">
        <v>9.15</v>
      </c>
      <c r="F2053" s="76">
        <v>7.5</v>
      </c>
      <c r="G2053" s="89"/>
      <c r="H2053" s="76">
        <f t="shared" si="10"/>
        <v>0</v>
      </c>
    </row>
    <row r="2054" spans="1:241" s="92" customFormat="1" ht="45" customHeight="1">
      <c r="A2054" s="39" t="s">
        <v>1188</v>
      </c>
      <c r="B2054" s="43" t="s">
        <v>1187</v>
      </c>
      <c r="C2054" s="42" t="s">
        <v>1095</v>
      </c>
      <c r="D2054" s="44">
        <v>240</v>
      </c>
      <c r="E2054" s="75">
        <v>2.17</v>
      </c>
      <c r="F2054" s="76">
        <v>1.78</v>
      </c>
      <c r="G2054" s="89"/>
      <c r="H2054" s="76">
        <f t="shared" si="10"/>
        <v>0</v>
      </c>
    </row>
    <row r="2055" spans="1:241" s="90" customFormat="1" ht="45" customHeight="1">
      <c r="A2055" s="38" t="s">
        <v>1189</v>
      </c>
      <c r="B2055" s="27" t="s">
        <v>1190</v>
      </c>
      <c r="C2055" s="42" t="s">
        <v>1009</v>
      </c>
      <c r="D2055" s="42">
        <v>150</v>
      </c>
      <c r="E2055" s="75">
        <v>3.9</v>
      </c>
      <c r="F2055" s="76">
        <v>3.2</v>
      </c>
      <c r="G2055" s="89"/>
      <c r="H2055" s="76">
        <f t="shared" si="10"/>
        <v>0</v>
      </c>
    </row>
    <row r="2056" spans="1:241" s="90" customFormat="1" ht="45" customHeight="1">
      <c r="A2056" s="31" t="s">
        <v>1191</v>
      </c>
      <c r="B2056" s="27" t="s">
        <v>1192</v>
      </c>
      <c r="C2056" s="87" t="s">
        <v>1009</v>
      </c>
      <c r="D2056" s="95">
        <v>120</v>
      </c>
      <c r="E2056" s="75">
        <v>18.3</v>
      </c>
      <c r="F2056" s="76">
        <v>15</v>
      </c>
      <c r="G2056" s="89"/>
      <c r="H2056" s="76">
        <f t="shared" si="10"/>
        <v>0</v>
      </c>
    </row>
    <row r="2057" spans="1:241" s="90" customFormat="1" ht="45" customHeight="1">
      <c r="A2057" s="39" t="s">
        <v>1193</v>
      </c>
      <c r="B2057" s="43" t="s">
        <v>1194</v>
      </c>
      <c r="C2057" s="42" t="s">
        <v>1009</v>
      </c>
      <c r="D2057" s="44">
        <v>240</v>
      </c>
      <c r="E2057" s="75">
        <v>2.34</v>
      </c>
      <c r="F2057" s="76">
        <v>1.92</v>
      </c>
      <c r="G2057" s="89"/>
      <c r="H2057" s="76">
        <f t="shared" si="10"/>
        <v>0</v>
      </c>
    </row>
    <row r="2058" spans="1:241" s="90" customFormat="1" ht="45" customHeight="1">
      <c r="A2058" s="38" t="s">
        <v>1535</v>
      </c>
      <c r="B2058" s="27" t="s">
        <v>1536</v>
      </c>
      <c r="C2058" s="42" t="s">
        <v>1009</v>
      </c>
      <c r="D2058" s="42">
        <f>1500/1</f>
        <v>1500</v>
      </c>
      <c r="E2058" s="75">
        <v>0.49</v>
      </c>
      <c r="F2058" s="76">
        <v>0.4</v>
      </c>
      <c r="G2058" s="89"/>
      <c r="H2058" s="76">
        <f t="shared" si="10"/>
        <v>0</v>
      </c>
    </row>
    <row r="2059" spans="1:241" s="90" customFormat="1" ht="45" customHeight="1">
      <c r="A2059" s="39" t="s">
        <v>2111</v>
      </c>
      <c r="B2059" s="100" t="s">
        <v>2112</v>
      </c>
      <c r="C2059" s="42" t="s">
        <v>1049</v>
      </c>
      <c r="D2059" s="44">
        <v>100</v>
      </c>
      <c r="E2059" s="75">
        <v>13.05</v>
      </c>
      <c r="F2059" s="76">
        <v>10.7</v>
      </c>
      <c r="G2059" s="89"/>
      <c r="H2059" s="76">
        <f t="shared" si="10"/>
        <v>0</v>
      </c>
    </row>
    <row r="2060" spans="1:241" s="92" customFormat="1" ht="45" customHeight="1">
      <c r="A2060" s="39" t="s">
        <v>1195</v>
      </c>
      <c r="B2060" s="43" t="s">
        <v>1196</v>
      </c>
      <c r="C2060" s="42" t="s">
        <v>1049</v>
      </c>
      <c r="D2060" s="44">
        <v>50</v>
      </c>
      <c r="E2060" s="75">
        <v>11.1</v>
      </c>
      <c r="F2060" s="76">
        <v>9.1</v>
      </c>
      <c r="G2060" s="89"/>
      <c r="H2060" s="76">
        <f t="shared" si="10"/>
        <v>0</v>
      </c>
    </row>
    <row r="2061" spans="1:241" s="92" customFormat="1" ht="45" customHeight="1">
      <c r="A2061" s="39" t="s">
        <v>2113</v>
      </c>
      <c r="B2061" s="100" t="s">
        <v>2114</v>
      </c>
      <c r="C2061" s="42" t="s">
        <v>1049</v>
      </c>
      <c r="D2061" s="44">
        <v>100</v>
      </c>
      <c r="E2061" s="75">
        <v>1.89</v>
      </c>
      <c r="F2061" s="76">
        <v>1.55</v>
      </c>
      <c r="G2061" s="89"/>
      <c r="H2061" s="76">
        <f t="shared" si="10"/>
        <v>0</v>
      </c>
    </row>
    <row r="2062" spans="1:241" s="92" customFormat="1" ht="45" customHeight="1">
      <c r="A2062" s="38" t="s">
        <v>1537</v>
      </c>
      <c r="B2062" s="27" t="s">
        <v>1538</v>
      </c>
      <c r="C2062" s="42" t="s">
        <v>1049</v>
      </c>
      <c r="D2062" s="42">
        <v>50</v>
      </c>
      <c r="E2062" s="75">
        <v>9.75</v>
      </c>
      <c r="F2062" s="76">
        <v>7.99</v>
      </c>
      <c r="G2062" s="89"/>
      <c r="H2062" s="76">
        <f t="shared" si="10"/>
        <v>0</v>
      </c>
    </row>
    <row r="2063" spans="1:241" s="92" customFormat="1" ht="45" customHeight="1">
      <c r="A2063" s="38" t="s">
        <v>1539</v>
      </c>
      <c r="B2063" s="27" t="s">
        <v>1540</v>
      </c>
      <c r="C2063" s="42" t="s">
        <v>1049</v>
      </c>
      <c r="D2063" s="42">
        <v>50</v>
      </c>
      <c r="E2063" s="75">
        <v>8.91</v>
      </c>
      <c r="F2063" s="76">
        <v>7.3</v>
      </c>
      <c r="G2063" s="89"/>
      <c r="H2063" s="76">
        <f t="shared" si="10"/>
        <v>0</v>
      </c>
    </row>
    <row r="2064" spans="1:241" s="92" customFormat="1" ht="45" customHeight="1">
      <c r="A2064" s="38" t="s">
        <v>1541</v>
      </c>
      <c r="B2064" s="27" t="s">
        <v>1542</v>
      </c>
      <c r="C2064" s="42" t="s">
        <v>1049</v>
      </c>
      <c r="D2064" s="42">
        <v>50</v>
      </c>
      <c r="E2064" s="75">
        <v>8.91</v>
      </c>
      <c r="F2064" s="76">
        <v>7.3</v>
      </c>
      <c r="G2064" s="89"/>
      <c r="H2064" s="76">
        <f t="shared" si="10"/>
        <v>0</v>
      </c>
    </row>
    <row r="2065" spans="1:241" s="92" customFormat="1" ht="45" customHeight="1">
      <c r="A2065" s="38" t="s">
        <v>1543</v>
      </c>
      <c r="B2065" s="27" t="s">
        <v>1544</v>
      </c>
      <c r="C2065" s="42" t="s">
        <v>1049</v>
      </c>
      <c r="D2065" s="42">
        <v>50</v>
      </c>
      <c r="E2065" s="75">
        <v>7.99</v>
      </c>
      <c r="F2065" s="76">
        <v>6.55</v>
      </c>
      <c r="G2065" s="89"/>
      <c r="H2065" s="76">
        <f t="shared" si="10"/>
        <v>0</v>
      </c>
    </row>
    <row r="2066" spans="1:241" s="91" customFormat="1" ht="45" customHeight="1">
      <c r="A2066" s="38" t="s">
        <v>1545</v>
      </c>
      <c r="B2066" s="27" t="s">
        <v>1546</v>
      </c>
      <c r="C2066" s="42" t="s">
        <v>1049</v>
      </c>
      <c r="D2066" s="42">
        <v>50</v>
      </c>
      <c r="E2066" s="75">
        <v>8.48</v>
      </c>
      <c r="F2066" s="76">
        <v>6.95</v>
      </c>
      <c r="G2066" s="89"/>
      <c r="H2066" s="76">
        <f t="shared" si="10"/>
        <v>0</v>
      </c>
    </row>
    <row r="2067" spans="1:241" s="91" customFormat="1" ht="45" customHeight="1">
      <c r="A2067" s="31" t="s">
        <v>1197</v>
      </c>
      <c r="B2067" s="27" t="s">
        <v>1198</v>
      </c>
      <c r="C2067" s="44" t="s">
        <v>1049</v>
      </c>
      <c r="D2067" s="44">
        <v>100</v>
      </c>
      <c r="E2067" s="75">
        <v>4.3899999999999997</v>
      </c>
      <c r="F2067" s="76">
        <v>3.6</v>
      </c>
      <c r="G2067" s="56"/>
      <c r="H2067" s="76">
        <f t="shared" ref="H2067:H2130" si="11">E2067*G2067</f>
        <v>0</v>
      </c>
    </row>
    <row r="2068" spans="1:241" s="92" customFormat="1" ht="45" customHeight="1">
      <c r="A2068" s="101" t="s">
        <v>1199</v>
      </c>
      <c r="B2068" s="102" t="s">
        <v>1200</v>
      </c>
      <c r="C2068" s="42" t="s">
        <v>1009</v>
      </c>
      <c r="D2068" s="42"/>
      <c r="E2068" s="75">
        <v>6.34</v>
      </c>
      <c r="F2068" s="76">
        <v>5.2</v>
      </c>
      <c r="G2068" s="89"/>
      <c r="H2068" s="76">
        <f t="shared" si="11"/>
        <v>0</v>
      </c>
    </row>
    <row r="2069" spans="1:241" s="78" customFormat="1" ht="45" customHeight="1">
      <c r="A2069" s="38" t="s">
        <v>1201</v>
      </c>
      <c r="B2069" s="26" t="s">
        <v>1202</v>
      </c>
      <c r="C2069" s="44" t="s">
        <v>1009</v>
      </c>
      <c r="D2069" s="42">
        <v>100</v>
      </c>
      <c r="E2069" s="75">
        <v>1.65</v>
      </c>
      <c r="F2069" s="76">
        <v>1.35</v>
      </c>
      <c r="G2069" s="56"/>
      <c r="H2069" s="76">
        <f t="shared" si="11"/>
        <v>0</v>
      </c>
    </row>
    <row r="2070" spans="1:241" s="78" customFormat="1" ht="45" customHeight="1">
      <c r="A2070" s="101" t="s">
        <v>1203</v>
      </c>
      <c r="B2070" s="102" t="s">
        <v>1204</v>
      </c>
      <c r="C2070" s="42" t="s">
        <v>1009</v>
      </c>
      <c r="D2070" s="42">
        <v>25</v>
      </c>
      <c r="E2070" s="75">
        <v>10.25</v>
      </c>
      <c r="F2070" s="76">
        <v>8.4</v>
      </c>
      <c r="G2070" s="89"/>
      <c r="H2070" s="76">
        <f t="shared" si="11"/>
        <v>0</v>
      </c>
    </row>
    <row r="2071" spans="1:241" s="91" customFormat="1" ht="45" customHeight="1">
      <c r="A2071" s="101" t="s">
        <v>1205</v>
      </c>
      <c r="B2071" s="102" t="s">
        <v>1206</v>
      </c>
      <c r="C2071" s="42" t="s">
        <v>1009</v>
      </c>
      <c r="D2071" s="42">
        <v>25</v>
      </c>
      <c r="E2071" s="75">
        <v>10.97</v>
      </c>
      <c r="F2071" s="76">
        <v>8.99</v>
      </c>
      <c r="G2071" s="89"/>
      <c r="H2071" s="76">
        <f t="shared" si="11"/>
        <v>0</v>
      </c>
      <c r="I2071" s="97"/>
      <c r="J2071" s="97"/>
      <c r="K2071" s="97"/>
      <c r="L2071" s="97"/>
      <c r="M2071" s="97"/>
      <c r="N2071" s="97"/>
      <c r="O2071" s="97"/>
      <c r="P2071" s="97"/>
      <c r="Q2071" s="97"/>
      <c r="R2071" s="97"/>
      <c r="S2071" s="97"/>
      <c r="T2071" s="97"/>
      <c r="U2071" s="97"/>
      <c r="V2071" s="97"/>
      <c r="W2071" s="97"/>
      <c r="X2071" s="97"/>
      <c r="Y2071" s="97"/>
      <c r="Z2071" s="97"/>
      <c r="AA2071" s="97"/>
      <c r="AB2071" s="97"/>
      <c r="AC2071" s="97"/>
      <c r="AD2071" s="97"/>
      <c r="AE2071" s="97"/>
      <c r="AF2071" s="97"/>
      <c r="AG2071" s="97"/>
      <c r="AH2071" s="97"/>
      <c r="AI2071" s="97"/>
      <c r="AJ2071" s="97"/>
      <c r="AK2071" s="97"/>
      <c r="AL2071" s="97"/>
      <c r="AM2071" s="97"/>
      <c r="AN2071" s="97"/>
      <c r="AO2071" s="97"/>
      <c r="AP2071" s="97"/>
      <c r="AQ2071" s="97"/>
      <c r="AR2071" s="97"/>
      <c r="AS2071" s="97"/>
      <c r="AT2071" s="97"/>
      <c r="AU2071" s="97"/>
      <c r="AV2071" s="97"/>
      <c r="AW2071" s="97"/>
      <c r="AX2071" s="97"/>
      <c r="AY2071" s="97"/>
      <c r="AZ2071" s="97"/>
      <c r="BA2071" s="97"/>
      <c r="BB2071" s="97"/>
      <c r="BC2071" s="97"/>
      <c r="BD2071" s="97"/>
      <c r="BE2071" s="97"/>
      <c r="BF2071" s="97"/>
      <c r="BG2071" s="97"/>
      <c r="BH2071" s="97"/>
      <c r="BI2071" s="97"/>
      <c r="BJ2071" s="97"/>
      <c r="BK2071" s="97"/>
      <c r="BL2071" s="97"/>
      <c r="BM2071" s="97"/>
      <c r="BN2071" s="97"/>
      <c r="BO2071" s="97"/>
      <c r="BP2071" s="97"/>
      <c r="BQ2071" s="97"/>
      <c r="BR2071" s="97"/>
      <c r="BS2071" s="97"/>
      <c r="BT2071" s="97"/>
      <c r="BU2071" s="97"/>
      <c r="BV2071" s="97"/>
      <c r="BW2071" s="97"/>
      <c r="BX2071" s="97"/>
      <c r="BY2071" s="97"/>
      <c r="BZ2071" s="97"/>
      <c r="CA2071" s="97"/>
      <c r="CB2071" s="97"/>
      <c r="CC2071" s="97"/>
      <c r="CD2071" s="97"/>
      <c r="CE2071" s="97"/>
      <c r="CF2071" s="97"/>
      <c r="CG2071" s="97"/>
      <c r="CH2071" s="97"/>
      <c r="CI2071" s="97"/>
      <c r="CJ2071" s="97"/>
      <c r="CK2071" s="97"/>
      <c r="CL2071" s="97"/>
      <c r="CM2071" s="97"/>
      <c r="CN2071" s="97"/>
      <c r="CO2071" s="97"/>
      <c r="CP2071" s="97"/>
      <c r="CQ2071" s="97"/>
      <c r="CR2071" s="97"/>
      <c r="CS2071" s="97"/>
      <c r="CT2071" s="97"/>
      <c r="CU2071" s="97"/>
      <c r="CV2071" s="97"/>
      <c r="CW2071" s="97"/>
      <c r="CX2071" s="97"/>
      <c r="CY2071" s="97"/>
      <c r="CZ2071" s="97"/>
      <c r="DA2071" s="97"/>
      <c r="DB2071" s="97"/>
      <c r="DC2071" s="97"/>
      <c r="DD2071" s="97"/>
      <c r="DE2071" s="97"/>
      <c r="DF2071" s="97"/>
      <c r="DG2071" s="97"/>
      <c r="DH2071" s="97"/>
      <c r="DI2071" s="97"/>
      <c r="DJ2071" s="97"/>
      <c r="DK2071" s="97"/>
      <c r="DL2071" s="97"/>
      <c r="DM2071" s="97"/>
      <c r="DN2071" s="97"/>
      <c r="DO2071" s="97"/>
      <c r="DP2071" s="97"/>
      <c r="DQ2071" s="97"/>
      <c r="DR2071" s="97"/>
      <c r="DS2071" s="97"/>
      <c r="DT2071" s="97"/>
      <c r="DU2071" s="97"/>
      <c r="DV2071" s="97"/>
      <c r="DW2071" s="97"/>
      <c r="DX2071" s="97"/>
      <c r="DY2071" s="97"/>
      <c r="DZ2071" s="97"/>
      <c r="EA2071" s="97"/>
      <c r="EB2071" s="97"/>
      <c r="EC2071" s="97"/>
      <c r="ED2071" s="97"/>
      <c r="EE2071" s="97"/>
      <c r="EF2071" s="97"/>
      <c r="EG2071" s="97"/>
      <c r="EH2071" s="97"/>
      <c r="EI2071" s="97"/>
      <c r="EJ2071" s="97"/>
      <c r="EK2071" s="97"/>
      <c r="EL2071" s="97"/>
      <c r="EM2071" s="97"/>
      <c r="EN2071" s="97"/>
      <c r="EO2071" s="97"/>
      <c r="EP2071" s="97"/>
      <c r="EQ2071" s="97"/>
      <c r="ER2071" s="97"/>
      <c r="ES2071" s="97"/>
      <c r="ET2071" s="97"/>
      <c r="EU2071" s="97"/>
      <c r="EV2071" s="97"/>
      <c r="EW2071" s="97"/>
      <c r="EX2071" s="97"/>
      <c r="EY2071" s="97"/>
      <c r="EZ2071" s="97"/>
      <c r="FA2071" s="97"/>
      <c r="FB2071" s="97"/>
      <c r="FC2071" s="97"/>
      <c r="FD2071" s="97"/>
      <c r="FE2071" s="97"/>
      <c r="FF2071" s="97"/>
      <c r="FG2071" s="97"/>
      <c r="FH2071" s="97"/>
      <c r="FI2071" s="97"/>
      <c r="FJ2071" s="97"/>
      <c r="FK2071" s="97"/>
      <c r="FL2071" s="97"/>
      <c r="FM2071" s="97"/>
      <c r="FN2071" s="97"/>
      <c r="FO2071" s="97"/>
      <c r="FP2071" s="97"/>
      <c r="FQ2071" s="97"/>
      <c r="FR2071" s="97"/>
      <c r="FS2071" s="97"/>
      <c r="FT2071" s="97"/>
      <c r="FU2071" s="97"/>
      <c r="FV2071" s="97"/>
      <c r="FW2071" s="97"/>
      <c r="FX2071" s="97"/>
      <c r="FY2071" s="97"/>
      <c r="FZ2071" s="97"/>
      <c r="GA2071" s="97"/>
      <c r="GB2071" s="97"/>
      <c r="GC2071" s="97"/>
      <c r="GD2071" s="97"/>
      <c r="GE2071" s="97"/>
      <c r="GF2071" s="97"/>
      <c r="GG2071" s="97"/>
      <c r="GH2071" s="97"/>
      <c r="GI2071" s="97"/>
      <c r="GJ2071" s="97"/>
      <c r="GK2071" s="97"/>
      <c r="GL2071" s="97"/>
      <c r="GM2071" s="97"/>
      <c r="GN2071" s="97"/>
      <c r="GO2071" s="97"/>
      <c r="GP2071" s="97"/>
      <c r="GQ2071" s="97"/>
      <c r="GR2071" s="97"/>
      <c r="GS2071" s="97"/>
      <c r="GT2071" s="97"/>
      <c r="GU2071" s="97"/>
      <c r="GV2071" s="97"/>
      <c r="GW2071" s="97"/>
      <c r="GX2071" s="97"/>
      <c r="GY2071" s="97"/>
      <c r="GZ2071" s="97"/>
      <c r="HA2071" s="97"/>
      <c r="HB2071" s="97"/>
      <c r="HC2071" s="97"/>
      <c r="HD2071" s="97"/>
      <c r="HE2071" s="97"/>
      <c r="HF2071" s="97"/>
      <c r="HG2071" s="97"/>
      <c r="HH2071" s="97"/>
      <c r="HI2071" s="97"/>
      <c r="HJ2071" s="97"/>
      <c r="HK2071" s="97"/>
      <c r="HL2071" s="97"/>
      <c r="HM2071" s="97"/>
      <c r="HN2071" s="97"/>
      <c r="HO2071" s="97"/>
      <c r="HP2071" s="97"/>
      <c r="HQ2071" s="97"/>
      <c r="HR2071" s="97"/>
      <c r="HS2071" s="97"/>
      <c r="HT2071" s="97"/>
      <c r="HU2071" s="97"/>
      <c r="HV2071" s="97"/>
      <c r="HW2071" s="97"/>
      <c r="HX2071" s="97"/>
      <c r="HY2071" s="97"/>
      <c r="HZ2071" s="97"/>
      <c r="IA2071" s="97"/>
      <c r="IB2071" s="97"/>
      <c r="IC2071" s="97"/>
      <c r="ID2071" s="97"/>
      <c r="IE2071" s="97"/>
      <c r="IF2071" s="97"/>
      <c r="IG2071" s="97"/>
    </row>
    <row r="2072" spans="1:241" s="92" customFormat="1" ht="45" customHeight="1">
      <c r="A2072" s="101" t="s">
        <v>1207</v>
      </c>
      <c r="B2072" s="102" t="s">
        <v>1208</v>
      </c>
      <c r="C2072" s="42" t="s">
        <v>1009</v>
      </c>
      <c r="D2072" s="42">
        <v>25</v>
      </c>
      <c r="E2072" s="75">
        <v>10.97</v>
      </c>
      <c r="F2072" s="76">
        <v>8.99</v>
      </c>
      <c r="G2072" s="89"/>
      <c r="H2072" s="76">
        <f t="shared" si="11"/>
        <v>0</v>
      </c>
    </row>
    <row r="2073" spans="1:241" s="78" customFormat="1" ht="45" customHeight="1">
      <c r="A2073" s="101" t="s">
        <v>2115</v>
      </c>
      <c r="B2073" s="102" t="s">
        <v>2116</v>
      </c>
      <c r="C2073" s="42" t="s">
        <v>1009</v>
      </c>
      <c r="D2073" s="42">
        <v>25</v>
      </c>
      <c r="E2073" s="75">
        <v>7.88</v>
      </c>
      <c r="F2073" s="76">
        <v>6.46</v>
      </c>
      <c r="G2073" s="89"/>
      <c r="H2073" s="76">
        <f t="shared" si="11"/>
        <v>0</v>
      </c>
    </row>
    <row r="2074" spans="1:241" s="78" customFormat="1" ht="45" customHeight="1">
      <c r="A2074" s="38" t="s">
        <v>1209</v>
      </c>
      <c r="B2074" s="26" t="s">
        <v>1210</v>
      </c>
      <c r="C2074" s="42" t="s">
        <v>1140</v>
      </c>
      <c r="D2074" s="42">
        <v>25</v>
      </c>
      <c r="E2074" s="75">
        <v>12.63</v>
      </c>
      <c r="F2074" s="76">
        <v>10.35</v>
      </c>
      <c r="G2074" s="89"/>
      <c r="H2074" s="76">
        <f t="shared" si="11"/>
        <v>0</v>
      </c>
      <c r="I2074" s="92"/>
      <c r="J2074" s="92"/>
      <c r="K2074" s="92"/>
      <c r="L2074" s="92"/>
      <c r="M2074" s="92"/>
      <c r="N2074" s="92"/>
      <c r="O2074" s="92"/>
      <c r="P2074" s="92"/>
      <c r="Q2074" s="92"/>
      <c r="R2074" s="92"/>
      <c r="S2074" s="92"/>
      <c r="T2074" s="92"/>
      <c r="U2074" s="92"/>
      <c r="V2074" s="92"/>
      <c r="W2074" s="92"/>
      <c r="X2074" s="92"/>
      <c r="Y2074" s="92"/>
      <c r="Z2074" s="92"/>
      <c r="AA2074" s="92"/>
      <c r="AB2074" s="92"/>
      <c r="AC2074" s="92"/>
      <c r="AD2074" s="92"/>
      <c r="AE2074" s="92"/>
      <c r="AF2074" s="92"/>
      <c r="AG2074" s="92"/>
      <c r="AH2074" s="92"/>
      <c r="AI2074" s="92"/>
      <c r="AJ2074" s="92"/>
      <c r="AK2074" s="92"/>
      <c r="AL2074" s="92"/>
      <c r="AM2074" s="92"/>
      <c r="AN2074" s="92"/>
      <c r="AO2074" s="92"/>
      <c r="AP2074" s="92"/>
      <c r="AQ2074" s="92"/>
      <c r="AR2074" s="92"/>
      <c r="AS2074" s="92"/>
      <c r="AT2074" s="92"/>
      <c r="AU2074" s="92"/>
      <c r="AV2074" s="92"/>
      <c r="AW2074" s="92"/>
      <c r="AX2074" s="92"/>
      <c r="AY2074" s="92"/>
      <c r="AZ2074" s="92"/>
      <c r="BA2074" s="92"/>
      <c r="BB2074" s="92"/>
      <c r="BC2074" s="92"/>
      <c r="BD2074" s="92"/>
      <c r="BE2074" s="92"/>
      <c r="BF2074" s="92"/>
      <c r="BG2074" s="92"/>
      <c r="BH2074" s="92"/>
      <c r="BI2074" s="92"/>
      <c r="BJ2074" s="92"/>
      <c r="BK2074" s="92"/>
      <c r="BL2074" s="92"/>
      <c r="BM2074" s="92"/>
      <c r="BN2074" s="92"/>
      <c r="BO2074" s="92"/>
      <c r="BP2074" s="92"/>
      <c r="BQ2074" s="92"/>
      <c r="BR2074" s="92"/>
      <c r="BS2074" s="92"/>
      <c r="BT2074" s="92"/>
      <c r="BU2074" s="92"/>
      <c r="BV2074" s="92"/>
      <c r="BW2074" s="92"/>
      <c r="BX2074" s="92"/>
      <c r="BY2074" s="92"/>
      <c r="BZ2074" s="92"/>
      <c r="CA2074" s="92"/>
      <c r="CB2074" s="92"/>
      <c r="CC2074" s="92"/>
      <c r="CD2074" s="92"/>
      <c r="CE2074" s="92"/>
      <c r="CF2074" s="92"/>
      <c r="CG2074" s="92"/>
      <c r="CH2074" s="92"/>
      <c r="CI2074" s="92"/>
      <c r="CJ2074" s="92"/>
      <c r="CK2074" s="92"/>
      <c r="CL2074" s="92"/>
      <c r="CM2074" s="92"/>
      <c r="CN2074" s="92"/>
      <c r="CO2074" s="92"/>
      <c r="CP2074" s="92"/>
      <c r="CQ2074" s="92"/>
      <c r="CR2074" s="92"/>
      <c r="CS2074" s="92"/>
      <c r="CT2074" s="92"/>
      <c r="CU2074" s="92"/>
      <c r="CV2074" s="92"/>
      <c r="CW2074" s="92"/>
      <c r="CX2074" s="92"/>
      <c r="CY2074" s="92"/>
      <c r="CZ2074" s="92"/>
      <c r="DA2074" s="92"/>
      <c r="DB2074" s="92"/>
      <c r="DC2074" s="92"/>
      <c r="DD2074" s="92"/>
      <c r="DE2074" s="92"/>
      <c r="DF2074" s="92"/>
      <c r="DG2074" s="92"/>
      <c r="DH2074" s="92"/>
      <c r="DI2074" s="92"/>
      <c r="DJ2074" s="92"/>
      <c r="DK2074" s="92"/>
      <c r="DL2074" s="92"/>
      <c r="DM2074" s="92"/>
      <c r="DN2074" s="92"/>
      <c r="DO2074" s="92"/>
      <c r="DP2074" s="92"/>
      <c r="DQ2074" s="92"/>
      <c r="DR2074" s="92"/>
      <c r="DS2074" s="92"/>
      <c r="DT2074" s="92"/>
      <c r="DU2074" s="92"/>
      <c r="DV2074" s="92"/>
      <c r="DW2074" s="92"/>
      <c r="DX2074" s="92"/>
      <c r="DY2074" s="92"/>
      <c r="DZ2074" s="92"/>
      <c r="EA2074" s="92"/>
      <c r="EB2074" s="92"/>
      <c r="EC2074" s="92"/>
      <c r="ED2074" s="92"/>
      <c r="EE2074" s="92"/>
      <c r="EF2074" s="92"/>
      <c r="EG2074" s="92"/>
      <c r="EH2074" s="92"/>
      <c r="EI2074" s="92"/>
      <c r="EJ2074" s="92"/>
      <c r="EK2074" s="92"/>
      <c r="EL2074" s="92"/>
      <c r="EM2074" s="92"/>
      <c r="EN2074" s="92"/>
      <c r="EO2074" s="92"/>
      <c r="EP2074" s="92"/>
      <c r="EQ2074" s="92"/>
      <c r="ER2074" s="92"/>
      <c r="ES2074" s="92"/>
      <c r="ET2074" s="92"/>
      <c r="EU2074" s="92"/>
      <c r="EV2074" s="92"/>
      <c r="EW2074" s="92"/>
      <c r="EX2074" s="92"/>
      <c r="EY2074" s="92"/>
      <c r="EZ2074" s="92"/>
      <c r="FA2074" s="92"/>
      <c r="FB2074" s="92"/>
      <c r="FC2074" s="92"/>
      <c r="FD2074" s="92"/>
      <c r="FE2074" s="92"/>
      <c r="FF2074" s="92"/>
      <c r="FG2074" s="92"/>
      <c r="FH2074" s="92"/>
      <c r="FI2074" s="92"/>
      <c r="FJ2074" s="92"/>
      <c r="FK2074" s="92"/>
      <c r="FL2074" s="92"/>
      <c r="FM2074" s="92"/>
      <c r="FN2074" s="92"/>
      <c r="FO2074" s="92"/>
      <c r="FP2074" s="92"/>
      <c r="FQ2074" s="92"/>
      <c r="FR2074" s="92"/>
      <c r="FS2074" s="92"/>
      <c r="FT2074" s="92"/>
      <c r="FU2074" s="92"/>
      <c r="FV2074" s="92"/>
      <c r="FW2074" s="92"/>
      <c r="FX2074" s="92"/>
      <c r="FY2074" s="92"/>
      <c r="FZ2074" s="92"/>
      <c r="GA2074" s="92"/>
      <c r="GB2074" s="92"/>
      <c r="GC2074" s="92"/>
      <c r="GD2074" s="92"/>
      <c r="GE2074" s="92"/>
      <c r="GF2074" s="92"/>
      <c r="GG2074" s="92"/>
      <c r="GH2074" s="92"/>
      <c r="GI2074" s="92"/>
      <c r="GJ2074" s="92"/>
      <c r="GK2074" s="92"/>
      <c r="GL2074" s="92"/>
      <c r="GM2074" s="92"/>
      <c r="GN2074" s="92"/>
      <c r="GO2074" s="92"/>
      <c r="GP2074" s="92"/>
      <c r="GQ2074" s="92"/>
      <c r="GR2074" s="92"/>
      <c r="GS2074" s="92"/>
      <c r="GT2074" s="92"/>
      <c r="GU2074" s="92"/>
      <c r="GV2074" s="92"/>
      <c r="GW2074" s="92"/>
      <c r="GX2074" s="92"/>
      <c r="GY2074" s="92"/>
      <c r="GZ2074" s="92"/>
      <c r="HA2074" s="92"/>
      <c r="HB2074" s="92"/>
      <c r="HC2074" s="92"/>
      <c r="HD2074" s="92"/>
      <c r="HE2074" s="92"/>
      <c r="HF2074" s="92"/>
      <c r="HG2074" s="92"/>
      <c r="HH2074" s="92"/>
      <c r="HI2074" s="92"/>
      <c r="HJ2074" s="92"/>
      <c r="HK2074" s="92"/>
      <c r="HL2074" s="92"/>
      <c r="HM2074" s="92"/>
      <c r="HN2074" s="92"/>
      <c r="HO2074" s="92"/>
      <c r="HP2074" s="92"/>
      <c r="HQ2074" s="92"/>
      <c r="HR2074" s="92"/>
      <c r="HS2074" s="92"/>
      <c r="HT2074" s="92"/>
      <c r="HU2074" s="92"/>
      <c r="HV2074" s="92"/>
      <c r="HW2074" s="92"/>
    </row>
    <row r="2075" spans="1:241" s="78" customFormat="1" ht="45" customHeight="1">
      <c r="A2075" s="38" t="s">
        <v>1211</v>
      </c>
      <c r="B2075" s="26" t="s">
        <v>1212</v>
      </c>
      <c r="C2075" s="42" t="s">
        <v>1140</v>
      </c>
      <c r="D2075" s="42">
        <v>25</v>
      </c>
      <c r="E2075" s="75">
        <v>12.1</v>
      </c>
      <c r="F2075" s="76">
        <v>9.92</v>
      </c>
      <c r="G2075" s="89"/>
      <c r="H2075" s="76">
        <f t="shared" si="11"/>
        <v>0</v>
      </c>
    </row>
    <row r="2076" spans="1:241" s="92" customFormat="1" ht="45" customHeight="1">
      <c r="A2076" s="38" t="s">
        <v>1213</v>
      </c>
      <c r="B2076" s="26" t="s">
        <v>1214</v>
      </c>
      <c r="C2076" s="42" t="s">
        <v>1140</v>
      </c>
      <c r="D2076" s="42">
        <v>25</v>
      </c>
      <c r="E2076" s="75">
        <v>12.63</v>
      </c>
      <c r="F2076" s="76">
        <v>10.35</v>
      </c>
      <c r="G2076" s="89"/>
      <c r="H2076" s="76">
        <f t="shared" si="11"/>
        <v>0</v>
      </c>
    </row>
    <row r="2077" spans="1:241" s="92" customFormat="1" ht="45" customHeight="1">
      <c r="A2077" s="38" t="s">
        <v>1215</v>
      </c>
      <c r="B2077" s="26" t="s">
        <v>1216</v>
      </c>
      <c r="C2077" s="42" t="s">
        <v>1140</v>
      </c>
      <c r="D2077" s="42">
        <v>25</v>
      </c>
      <c r="E2077" s="75">
        <v>12.63</v>
      </c>
      <c r="F2077" s="76">
        <v>10.35</v>
      </c>
      <c r="G2077" s="89"/>
      <c r="H2077" s="76">
        <f t="shared" si="11"/>
        <v>0</v>
      </c>
    </row>
    <row r="2078" spans="1:241" s="92" customFormat="1" ht="45" customHeight="1">
      <c r="A2078" s="38" t="s">
        <v>1217</v>
      </c>
      <c r="B2078" s="26" t="s">
        <v>1218</v>
      </c>
      <c r="C2078" s="42" t="s">
        <v>1140</v>
      </c>
      <c r="D2078" s="42">
        <v>25</v>
      </c>
      <c r="E2078" s="75">
        <v>14.37</v>
      </c>
      <c r="F2078" s="76">
        <v>11.78</v>
      </c>
      <c r="G2078" s="89"/>
      <c r="H2078" s="76">
        <f t="shared" si="11"/>
        <v>0</v>
      </c>
    </row>
    <row r="2079" spans="1:241" s="90" customFormat="1" ht="45" customHeight="1">
      <c r="A2079" s="38" t="s">
        <v>1219</v>
      </c>
      <c r="B2079" s="26" t="s">
        <v>1220</v>
      </c>
      <c r="C2079" s="42" t="s">
        <v>1140</v>
      </c>
      <c r="D2079" s="42">
        <v>25</v>
      </c>
      <c r="E2079" s="75">
        <v>14.37</v>
      </c>
      <c r="F2079" s="76">
        <v>11.78</v>
      </c>
      <c r="G2079" s="89"/>
      <c r="H2079" s="76">
        <f t="shared" si="11"/>
        <v>0</v>
      </c>
    </row>
    <row r="2080" spans="1:241" s="90" customFormat="1" ht="45" customHeight="1">
      <c r="A2080" s="38" t="s">
        <v>1221</v>
      </c>
      <c r="B2080" s="26" t="s">
        <v>1222</v>
      </c>
      <c r="C2080" s="42" t="s">
        <v>1140</v>
      </c>
      <c r="D2080" s="42">
        <v>25</v>
      </c>
      <c r="E2080" s="75">
        <v>14.37</v>
      </c>
      <c r="F2080" s="76">
        <v>11.78</v>
      </c>
      <c r="G2080" s="89"/>
      <c r="H2080" s="76">
        <f t="shared" si="11"/>
        <v>0</v>
      </c>
    </row>
    <row r="2081" spans="1:8" s="90" customFormat="1" ht="45" customHeight="1">
      <c r="A2081" s="38" t="s">
        <v>1223</v>
      </c>
      <c r="B2081" s="27" t="s">
        <v>1224</v>
      </c>
      <c r="C2081" s="42" t="s">
        <v>1009</v>
      </c>
      <c r="D2081" s="42">
        <v>50</v>
      </c>
      <c r="E2081" s="75">
        <v>6.09</v>
      </c>
      <c r="F2081" s="76">
        <v>4.99</v>
      </c>
      <c r="G2081" s="89"/>
      <c r="H2081" s="76">
        <f t="shared" si="11"/>
        <v>0</v>
      </c>
    </row>
    <row r="2082" spans="1:8" s="90" customFormat="1" ht="45" customHeight="1">
      <c r="A2082" s="38" t="s">
        <v>1225</v>
      </c>
      <c r="B2082" s="27" t="s">
        <v>1226</v>
      </c>
      <c r="C2082" s="42" t="s">
        <v>1009</v>
      </c>
      <c r="D2082" s="42">
        <f>500/5</f>
        <v>100</v>
      </c>
      <c r="E2082" s="75">
        <v>1.83</v>
      </c>
      <c r="F2082" s="76">
        <v>1.5</v>
      </c>
      <c r="G2082" s="89"/>
      <c r="H2082" s="76">
        <f t="shared" si="11"/>
        <v>0</v>
      </c>
    </row>
    <row r="2083" spans="1:8" s="90" customFormat="1" ht="45" customHeight="1">
      <c r="A2083" s="38" t="s">
        <v>1547</v>
      </c>
      <c r="B2083" s="27" t="s">
        <v>1548</v>
      </c>
      <c r="C2083" s="42" t="s">
        <v>1009</v>
      </c>
      <c r="D2083" s="42">
        <f>500/5</f>
        <v>100</v>
      </c>
      <c r="E2083" s="75">
        <v>1.83</v>
      </c>
      <c r="F2083" s="76">
        <v>1.5</v>
      </c>
      <c r="G2083" s="89"/>
      <c r="H2083" s="76">
        <f t="shared" si="11"/>
        <v>0</v>
      </c>
    </row>
    <row r="2084" spans="1:8" s="90" customFormat="1" ht="45" customHeight="1">
      <c r="A2084" s="38" t="s">
        <v>1227</v>
      </c>
      <c r="B2084" s="27" t="s">
        <v>1228</v>
      </c>
      <c r="C2084" s="42" t="s">
        <v>1009</v>
      </c>
      <c r="D2084" s="42">
        <v>100</v>
      </c>
      <c r="E2084" s="75">
        <v>2.29</v>
      </c>
      <c r="F2084" s="76">
        <v>1.88</v>
      </c>
      <c r="G2084" s="89"/>
      <c r="H2084" s="76">
        <f t="shared" si="11"/>
        <v>0</v>
      </c>
    </row>
    <row r="2085" spans="1:8" s="90" customFormat="1" ht="45" customHeight="1">
      <c r="A2085" s="38" t="s">
        <v>1229</v>
      </c>
      <c r="B2085" s="27" t="s">
        <v>1228</v>
      </c>
      <c r="C2085" s="42" t="s">
        <v>1009</v>
      </c>
      <c r="D2085" s="42">
        <f>500/5</f>
        <v>100</v>
      </c>
      <c r="E2085" s="75">
        <v>2.68</v>
      </c>
      <c r="F2085" s="76">
        <v>2.2000000000000002</v>
      </c>
      <c r="G2085" s="89"/>
      <c r="H2085" s="76">
        <f t="shared" si="11"/>
        <v>0</v>
      </c>
    </row>
    <row r="2086" spans="1:8" s="90" customFormat="1" ht="45" customHeight="1">
      <c r="A2086" s="38" t="s">
        <v>1230</v>
      </c>
      <c r="B2086" s="27" t="s">
        <v>1231</v>
      </c>
      <c r="C2086" s="42" t="s">
        <v>1009</v>
      </c>
      <c r="D2086" s="42">
        <f>500/10</f>
        <v>50</v>
      </c>
      <c r="E2086" s="75">
        <v>2.3199999999999998</v>
      </c>
      <c r="F2086" s="76">
        <v>1.9</v>
      </c>
      <c r="G2086" s="89"/>
      <c r="H2086" s="76">
        <f t="shared" si="11"/>
        <v>0</v>
      </c>
    </row>
    <row r="2087" spans="1:8" s="92" customFormat="1" ht="45" customHeight="1">
      <c r="A2087" s="38" t="s">
        <v>1232</v>
      </c>
      <c r="B2087" s="27" t="s">
        <v>1233</v>
      </c>
      <c r="C2087" s="42" t="s">
        <v>1009</v>
      </c>
      <c r="D2087" s="42">
        <f>500/10</f>
        <v>50</v>
      </c>
      <c r="E2087" s="75">
        <v>2.3199999999999998</v>
      </c>
      <c r="F2087" s="76">
        <v>1.9</v>
      </c>
      <c r="G2087" s="89"/>
      <c r="H2087" s="76">
        <f t="shared" si="11"/>
        <v>0</v>
      </c>
    </row>
    <row r="2088" spans="1:8" s="92" customFormat="1" ht="45" customHeight="1">
      <c r="A2088" s="38" t="s">
        <v>1234</v>
      </c>
      <c r="B2088" s="27" t="s">
        <v>1549</v>
      </c>
      <c r="C2088" s="42" t="s">
        <v>1009</v>
      </c>
      <c r="D2088" s="42">
        <v>50</v>
      </c>
      <c r="E2088" s="75">
        <v>2.38</v>
      </c>
      <c r="F2088" s="76">
        <v>1.95</v>
      </c>
      <c r="G2088" s="89"/>
      <c r="H2088" s="76">
        <f t="shared" si="11"/>
        <v>0</v>
      </c>
    </row>
    <row r="2089" spans="1:8" s="92" customFormat="1" ht="45" customHeight="1">
      <c r="A2089" s="38" t="s">
        <v>1235</v>
      </c>
      <c r="B2089" s="27" t="s">
        <v>1236</v>
      </c>
      <c r="C2089" s="42" t="s">
        <v>1009</v>
      </c>
      <c r="D2089" s="42">
        <f>500/10</f>
        <v>50</v>
      </c>
      <c r="E2089" s="75">
        <v>3.17</v>
      </c>
      <c r="F2089" s="76">
        <v>2.6</v>
      </c>
      <c r="G2089" s="89"/>
      <c r="H2089" s="76">
        <f t="shared" si="11"/>
        <v>0</v>
      </c>
    </row>
    <row r="2090" spans="1:8" s="92" customFormat="1" ht="45" customHeight="1">
      <c r="A2090" s="38" t="s">
        <v>1237</v>
      </c>
      <c r="B2090" s="27" t="s">
        <v>1238</v>
      </c>
      <c r="C2090" s="42" t="s">
        <v>1009</v>
      </c>
      <c r="D2090" s="42">
        <v>100</v>
      </c>
      <c r="E2090" s="75">
        <v>2.98</v>
      </c>
      <c r="F2090" s="76">
        <v>2.44</v>
      </c>
      <c r="G2090" s="89"/>
      <c r="H2090" s="76">
        <f t="shared" si="11"/>
        <v>0</v>
      </c>
    </row>
    <row r="2091" spans="1:8" s="90" customFormat="1" ht="45" customHeight="1">
      <c r="A2091" s="38" t="s">
        <v>1550</v>
      </c>
      <c r="B2091" s="27" t="s">
        <v>1551</v>
      </c>
      <c r="C2091" s="42" t="s">
        <v>1009</v>
      </c>
      <c r="D2091" s="42">
        <f>1000/20</f>
        <v>50</v>
      </c>
      <c r="E2091" s="75">
        <v>3.84</v>
      </c>
      <c r="F2091" s="76">
        <v>3.15</v>
      </c>
      <c r="G2091" s="89"/>
      <c r="H2091" s="76">
        <f t="shared" si="11"/>
        <v>0</v>
      </c>
    </row>
    <row r="2092" spans="1:8" s="90" customFormat="1" ht="45" customHeight="1">
      <c r="A2092" s="38" t="s">
        <v>1552</v>
      </c>
      <c r="B2092" s="27" t="s">
        <v>1553</v>
      </c>
      <c r="C2092" s="42" t="s">
        <v>1009</v>
      </c>
      <c r="D2092" s="42">
        <f>1000/10</f>
        <v>100</v>
      </c>
      <c r="E2092" s="75">
        <v>3.84</v>
      </c>
      <c r="F2092" s="76">
        <v>3.15</v>
      </c>
      <c r="G2092" s="89"/>
      <c r="H2092" s="76">
        <f t="shared" si="11"/>
        <v>0</v>
      </c>
    </row>
    <row r="2093" spans="1:8" s="91" customFormat="1" ht="45" customHeight="1">
      <c r="A2093" s="38" t="s">
        <v>1554</v>
      </c>
      <c r="B2093" s="27" t="s">
        <v>1555</v>
      </c>
      <c r="C2093" s="42" t="s">
        <v>1095</v>
      </c>
      <c r="D2093" s="42">
        <f>100/5</f>
        <v>20</v>
      </c>
      <c r="E2093" s="75">
        <v>18.91</v>
      </c>
      <c r="F2093" s="76">
        <v>15.5</v>
      </c>
      <c r="G2093" s="89"/>
      <c r="H2093" s="76">
        <f t="shared" si="11"/>
        <v>0</v>
      </c>
    </row>
    <row r="2094" spans="1:8" s="91" customFormat="1" ht="45" customHeight="1">
      <c r="A2094" s="38" t="s">
        <v>1556</v>
      </c>
      <c r="B2094" s="27" t="s">
        <v>1557</v>
      </c>
      <c r="C2094" s="42" t="s">
        <v>1009</v>
      </c>
      <c r="D2094" s="42">
        <f>500/10</f>
        <v>50</v>
      </c>
      <c r="E2094" s="75">
        <v>1.65</v>
      </c>
      <c r="F2094" s="76">
        <v>1.35</v>
      </c>
      <c r="G2094" s="89"/>
      <c r="H2094" s="76">
        <f t="shared" si="11"/>
        <v>0</v>
      </c>
    </row>
    <row r="2095" spans="1:8" s="91" customFormat="1" ht="45" customHeight="1">
      <c r="A2095" s="38" t="s">
        <v>1239</v>
      </c>
      <c r="B2095" s="26" t="s">
        <v>1240</v>
      </c>
      <c r="C2095" s="42" t="s">
        <v>1009</v>
      </c>
      <c r="D2095" s="42">
        <v>500</v>
      </c>
      <c r="E2095" s="75">
        <v>1.53</v>
      </c>
      <c r="F2095" s="76">
        <v>1.25</v>
      </c>
      <c r="G2095" s="89"/>
      <c r="H2095" s="76">
        <f t="shared" si="11"/>
        <v>0</v>
      </c>
    </row>
    <row r="2096" spans="1:8" s="91" customFormat="1" ht="45" customHeight="1">
      <c r="A2096" s="38" t="s">
        <v>1241</v>
      </c>
      <c r="B2096" s="26" t="s">
        <v>1242</v>
      </c>
      <c r="C2096" s="42" t="s">
        <v>1009</v>
      </c>
      <c r="D2096" s="42">
        <v>500</v>
      </c>
      <c r="E2096" s="75">
        <v>1.4</v>
      </c>
      <c r="F2096" s="76">
        <v>1.1499999999999999</v>
      </c>
      <c r="G2096" s="89"/>
      <c r="H2096" s="76">
        <f t="shared" si="11"/>
        <v>0</v>
      </c>
    </row>
    <row r="2097" spans="1:8" s="91" customFormat="1" ht="45" customHeight="1">
      <c r="A2097" s="38" t="s">
        <v>1243</v>
      </c>
      <c r="B2097" s="26" t="s">
        <v>1244</v>
      </c>
      <c r="C2097" s="42" t="s">
        <v>1009</v>
      </c>
      <c r="D2097" s="42">
        <v>500</v>
      </c>
      <c r="E2097" s="75">
        <v>1.4</v>
      </c>
      <c r="F2097" s="76">
        <v>1.1499999999999999</v>
      </c>
      <c r="G2097" s="89"/>
      <c r="H2097" s="76">
        <f t="shared" si="11"/>
        <v>0</v>
      </c>
    </row>
    <row r="2098" spans="1:8" s="91" customFormat="1" ht="45" customHeight="1">
      <c r="A2098" s="39" t="s">
        <v>1246</v>
      </c>
      <c r="B2098" s="43" t="s">
        <v>1245</v>
      </c>
      <c r="C2098" s="42" t="s">
        <v>1009</v>
      </c>
      <c r="D2098" s="42">
        <v>50</v>
      </c>
      <c r="E2098" s="75">
        <v>2.34</v>
      </c>
      <c r="F2098" s="76">
        <v>1.92</v>
      </c>
      <c r="G2098" s="89"/>
      <c r="H2098" s="76">
        <f t="shared" si="11"/>
        <v>0</v>
      </c>
    </row>
    <row r="2099" spans="1:8" s="91" customFormat="1" ht="45" customHeight="1">
      <c r="A2099" s="38" t="s">
        <v>1828</v>
      </c>
      <c r="B2099" s="27" t="s">
        <v>1829</v>
      </c>
      <c r="C2099" s="42" t="s">
        <v>1049</v>
      </c>
      <c r="D2099" s="42">
        <v>50</v>
      </c>
      <c r="E2099" s="75">
        <v>7.56</v>
      </c>
      <c r="F2099" s="76">
        <v>6.2</v>
      </c>
      <c r="G2099" s="89"/>
      <c r="H2099" s="76">
        <f t="shared" si="11"/>
        <v>0</v>
      </c>
    </row>
    <row r="2100" spans="1:8" s="91" customFormat="1" ht="45" customHeight="1">
      <c r="A2100" s="38" t="s">
        <v>1830</v>
      </c>
      <c r="B2100" s="27" t="s">
        <v>1831</v>
      </c>
      <c r="C2100" s="42" t="s">
        <v>1049</v>
      </c>
      <c r="D2100" s="42">
        <v>50</v>
      </c>
      <c r="E2100" s="75">
        <v>5.86</v>
      </c>
      <c r="F2100" s="76">
        <v>4.8</v>
      </c>
      <c r="G2100" s="89"/>
      <c r="H2100" s="76">
        <f t="shared" si="11"/>
        <v>0</v>
      </c>
    </row>
    <row r="2101" spans="1:8" s="91" customFormat="1" ht="45" customHeight="1">
      <c r="A2101" s="38" t="s">
        <v>1832</v>
      </c>
      <c r="B2101" s="27" t="s">
        <v>1833</v>
      </c>
      <c r="C2101" s="42" t="s">
        <v>1049</v>
      </c>
      <c r="D2101" s="42">
        <v>50</v>
      </c>
      <c r="E2101" s="75">
        <v>4.33</v>
      </c>
      <c r="F2101" s="76">
        <v>3.55</v>
      </c>
      <c r="G2101" s="89"/>
      <c r="H2101" s="76">
        <f t="shared" si="11"/>
        <v>0</v>
      </c>
    </row>
    <row r="2102" spans="1:8" s="91" customFormat="1" ht="45" customHeight="1">
      <c r="A2102" s="38" t="s">
        <v>1834</v>
      </c>
      <c r="B2102" s="27" t="s">
        <v>1835</v>
      </c>
      <c r="C2102" s="42" t="s">
        <v>1049</v>
      </c>
      <c r="D2102" s="42">
        <v>50</v>
      </c>
      <c r="E2102" s="75">
        <v>3.9</v>
      </c>
      <c r="F2102" s="76">
        <v>3.2</v>
      </c>
      <c r="G2102" s="89"/>
      <c r="H2102" s="76">
        <f t="shared" si="11"/>
        <v>0</v>
      </c>
    </row>
    <row r="2103" spans="1:8" s="91" customFormat="1" ht="45" customHeight="1">
      <c r="A2103" s="38" t="s">
        <v>1247</v>
      </c>
      <c r="B2103" s="27" t="s">
        <v>1248</v>
      </c>
      <c r="C2103" s="42" t="s">
        <v>1049</v>
      </c>
      <c r="D2103" s="42">
        <v>50</v>
      </c>
      <c r="E2103" s="75">
        <v>4.49</v>
      </c>
      <c r="F2103" s="76">
        <v>3.68</v>
      </c>
      <c r="G2103" s="89"/>
      <c r="H2103" s="76">
        <f t="shared" si="11"/>
        <v>0</v>
      </c>
    </row>
    <row r="2104" spans="1:8" s="92" customFormat="1" ht="45" customHeight="1">
      <c r="A2104" s="38" t="s">
        <v>1249</v>
      </c>
      <c r="B2104" s="27" t="s">
        <v>1250</v>
      </c>
      <c r="C2104" s="42" t="s">
        <v>1049</v>
      </c>
      <c r="D2104" s="42">
        <v>50</v>
      </c>
      <c r="E2104" s="75">
        <v>4.49</v>
      </c>
      <c r="F2104" s="76">
        <v>3.68</v>
      </c>
      <c r="G2104" s="89"/>
      <c r="H2104" s="76">
        <f t="shared" si="11"/>
        <v>0</v>
      </c>
    </row>
    <row r="2105" spans="1:8" s="92" customFormat="1" ht="45" customHeight="1">
      <c r="A2105" s="38" t="s">
        <v>1836</v>
      </c>
      <c r="B2105" s="43" t="s">
        <v>1252</v>
      </c>
      <c r="C2105" s="42" t="s">
        <v>1049</v>
      </c>
      <c r="D2105" s="42">
        <v>50</v>
      </c>
      <c r="E2105" s="75">
        <v>2.54</v>
      </c>
      <c r="F2105" s="76">
        <v>2.08</v>
      </c>
      <c r="G2105" s="89"/>
      <c r="H2105" s="76">
        <f t="shared" si="11"/>
        <v>0</v>
      </c>
    </row>
    <row r="2106" spans="1:8" s="92" customFormat="1" ht="45" customHeight="1">
      <c r="A2106" s="38" t="s">
        <v>1837</v>
      </c>
      <c r="B2106" s="43" t="s">
        <v>1252</v>
      </c>
      <c r="C2106" s="42" t="s">
        <v>1049</v>
      </c>
      <c r="D2106" s="42">
        <v>50</v>
      </c>
      <c r="E2106" s="75">
        <v>1.59</v>
      </c>
      <c r="F2106" s="76">
        <v>1.3</v>
      </c>
      <c r="G2106" s="89"/>
      <c r="H2106" s="76">
        <f t="shared" si="11"/>
        <v>0</v>
      </c>
    </row>
    <row r="2107" spans="1:8" s="92" customFormat="1" ht="45" customHeight="1">
      <c r="A2107" s="39" t="s">
        <v>1251</v>
      </c>
      <c r="B2107" s="43" t="s">
        <v>1252</v>
      </c>
      <c r="C2107" s="42" t="s">
        <v>1049</v>
      </c>
      <c r="D2107" s="42">
        <v>50</v>
      </c>
      <c r="E2107" s="75">
        <v>1.59</v>
      </c>
      <c r="F2107" s="76">
        <v>1.3</v>
      </c>
      <c r="G2107" s="89"/>
      <c r="H2107" s="76">
        <f t="shared" si="11"/>
        <v>0</v>
      </c>
    </row>
    <row r="2108" spans="1:8" s="90" customFormat="1" ht="45" customHeight="1">
      <c r="A2108" s="39" t="s">
        <v>1253</v>
      </c>
      <c r="B2108" s="43" t="s">
        <v>1252</v>
      </c>
      <c r="C2108" s="42" t="s">
        <v>1049</v>
      </c>
      <c r="D2108" s="42">
        <v>50</v>
      </c>
      <c r="E2108" s="75">
        <v>1.59</v>
      </c>
      <c r="F2108" s="76">
        <v>1.3</v>
      </c>
      <c r="G2108" s="89"/>
      <c r="H2108" s="76">
        <f t="shared" si="11"/>
        <v>0</v>
      </c>
    </row>
    <row r="2109" spans="1:8" s="92" customFormat="1" ht="45" customHeight="1">
      <c r="A2109" s="39" t="s">
        <v>2117</v>
      </c>
      <c r="B2109" s="43" t="s">
        <v>1252</v>
      </c>
      <c r="C2109" s="42" t="s">
        <v>1049</v>
      </c>
      <c r="D2109" s="42">
        <v>50</v>
      </c>
      <c r="E2109" s="75">
        <v>1.53</v>
      </c>
      <c r="F2109" s="76">
        <v>1.25</v>
      </c>
      <c r="G2109" s="89"/>
      <c r="H2109" s="76">
        <f t="shared" si="11"/>
        <v>0</v>
      </c>
    </row>
    <row r="2110" spans="1:8" s="92" customFormat="1" ht="45" customHeight="1">
      <c r="A2110" s="39" t="s">
        <v>1254</v>
      </c>
      <c r="B2110" s="43" t="s">
        <v>1252</v>
      </c>
      <c r="C2110" s="42" t="s">
        <v>1049</v>
      </c>
      <c r="D2110" s="42">
        <v>50</v>
      </c>
      <c r="E2110" s="75">
        <v>1.59</v>
      </c>
      <c r="F2110" s="76">
        <v>1.3</v>
      </c>
      <c r="G2110" s="89"/>
      <c r="H2110" s="76">
        <f t="shared" si="11"/>
        <v>0</v>
      </c>
    </row>
    <row r="2111" spans="1:8" s="92" customFormat="1" ht="45" customHeight="1">
      <c r="A2111" s="31" t="s">
        <v>2525</v>
      </c>
      <c r="B2111" s="50" t="s">
        <v>2526</v>
      </c>
      <c r="C2111" s="42" t="s">
        <v>1009</v>
      </c>
      <c r="D2111" s="42"/>
      <c r="E2111" s="75">
        <v>2.29</v>
      </c>
      <c r="F2111" s="76">
        <v>1.88</v>
      </c>
      <c r="G2111" s="89"/>
      <c r="H2111" s="76">
        <f t="shared" si="11"/>
        <v>0</v>
      </c>
    </row>
    <row r="2112" spans="1:8" s="92" customFormat="1" ht="45" customHeight="1">
      <c r="A2112" s="38" t="s">
        <v>125</v>
      </c>
      <c r="B2112" s="27" t="s">
        <v>126</v>
      </c>
      <c r="C2112" s="42" t="s">
        <v>1009</v>
      </c>
      <c r="D2112" s="42">
        <v>24</v>
      </c>
      <c r="E2112" s="75">
        <v>2.81</v>
      </c>
      <c r="F2112" s="76">
        <v>2.2999999999999998</v>
      </c>
      <c r="G2112" s="89"/>
      <c r="H2112" s="76">
        <f t="shared" si="11"/>
        <v>0</v>
      </c>
    </row>
    <row r="2113" spans="1:8" s="90" customFormat="1" ht="45" customHeight="1">
      <c r="A2113" s="38" t="s">
        <v>127</v>
      </c>
      <c r="B2113" s="27" t="s">
        <v>128</v>
      </c>
      <c r="C2113" s="42" t="s">
        <v>1009</v>
      </c>
      <c r="D2113" s="42">
        <v>24</v>
      </c>
      <c r="E2113" s="75">
        <v>2.81</v>
      </c>
      <c r="F2113" s="76">
        <v>2.2999999999999998</v>
      </c>
      <c r="G2113" s="89"/>
      <c r="H2113" s="76">
        <f t="shared" si="11"/>
        <v>0</v>
      </c>
    </row>
    <row r="2114" spans="1:8" s="90" customFormat="1" ht="45" customHeight="1">
      <c r="A2114" s="38" t="s">
        <v>129</v>
      </c>
      <c r="B2114" s="27" t="s">
        <v>130</v>
      </c>
      <c r="C2114" s="42" t="s">
        <v>1009</v>
      </c>
      <c r="D2114" s="42">
        <v>24</v>
      </c>
      <c r="E2114" s="75">
        <v>3.42</v>
      </c>
      <c r="F2114" s="76">
        <v>2.8</v>
      </c>
      <c r="G2114" s="89"/>
      <c r="H2114" s="76">
        <f t="shared" si="11"/>
        <v>0</v>
      </c>
    </row>
    <row r="2115" spans="1:8" s="90" customFormat="1" ht="45" customHeight="1">
      <c r="A2115" s="38" t="s">
        <v>131</v>
      </c>
      <c r="B2115" s="27" t="s">
        <v>132</v>
      </c>
      <c r="C2115" s="42" t="s">
        <v>1009</v>
      </c>
      <c r="D2115" s="42">
        <v>24</v>
      </c>
      <c r="E2115" s="75">
        <v>2.81</v>
      </c>
      <c r="F2115" s="76">
        <v>2.2999999999999998</v>
      </c>
      <c r="G2115" s="89"/>
      <c r="H2115" s="76">
        <f t="shared" si="11"/>
        <v>0</v>
      </c>
    </row>
    <row r="2116" spans="1:8" s="90" customFormat="1" ht="45" customHeight="1">
      <c r="A2116" s="38" t="s">
        <v>133</v>
      </c>
      <c r="B2116" s="27" t="s">
        <v>134</v>
      </c>
      <c r="C2116" s="42" t="s">
        <v>1009</v>
      </c>
      <c r="D2116" s="42">
        <v>24</v>
      </c>
      <c r="E2116" s="75">
        <v>2.81</v>
      </c>
      <c r="F2116" s="76">
        <v>2.2999999999999998</v>
      </c>
      <c r="G2116" s="89"/>
      <c r="H2116" s="76">
        <f t="shared" si="11"/>
        <v>0</v>
      </c>
    </row>
    <row r="2117" spans="1:8" s="90" customFormat="1" ht="45" customHeight="1">
      <c r="A2117" s="38" t="s">
        <v>135</v>
      </c>
      <c r="B2117" s="27" t="s">
        <v>136</v>
      </c>
      <c r="C2117" s="42" t="s">
        <v>1009</v>
      </c>
      <c r="D2117" s="42">
        <v>24</v>
      </c>
      <c r="E2117" s="75">
        <v>2.81</v>
      </c>
      <c r="F2117" s="76">
        <v>2.2999999999999998</v>
      </c>
      <c r="G2117" s="89"/>
      <c r="H2117" s="76">
        <f t="shared" si="11"/>
        <v>0</v>
      </c>
    </row>
    <row r="2118" spans="1:8" s="92" customFormat="1" ht="45" customHeight="1">
      <c r="A2118" s="38" t="s">
        <v>137</v>
      </c>
      <c r="B2118" s="27" t="s">
        <v>138</v>
      </c>
      <c r="C2118" s="42" t="s">
        <v>1009</v>
      </c>
      <c r="D2118" s="42">
        <v>24</v>
      </c>
      <c r="E2118" s="75">
        <v>2.81</v>
      </c>
      <c r="F2118" s="76">
        <v>2.2999999999999998</v>
      </c>
      <c r="G2118" s="89"/>
      <c r="H2118" s="76">
        <f t="shared" si="11"/>
        <v>0</v>
      </c>
    </row>
    <row r="2119" spans="1:8" s="90" customFormat="1" ht="45" customHeight="1">
      <c r="A2119" s="38" t="s">
        <v>139</v>
      </c>
      <c r="B2119" s="27" t="s">
        <v>140</v>
      </c>
      <c r="C2119" s="42" t="s">
        <v>1009</v>
      </c>
      <c r="D2119" s="42">
        <v>24</v>
      </c>
      <c r="E2119" s="75">
        <v>2.81</v>
      </c>
      <c r="F2119" s="76">
        <v>2.2999999999999998</v>
      </c>
      <c r="G2119" s="89"/>
      <c r="H2119" s="76">
        <f t="shared" si="11"/>
        <v>0</v>
      </c>
    </row>
    <row r="2120" spans="1:8" s="90" customFormat="1" ht="45" customHeight="1">
      <c r="A2120" s="38" t="s">
        <v>142</v>
      </c>
      <c r="B2120" s="27" t="s">
        <v>143</v>
      </c>
      <c r="C2120" s="42" t="s">
        <v>1009</v>
      </c>
      <c r="D2120" s="42">
        <v>24</v>
      </c>
      <c r="E2120" s="75">
        <v>2.81</v>
      </c>
      <c r="F2120" s="76">
        <v>2.2999999999999998</v>
      </c>
      <c r="G2120" s="89"/>
      <c r="H2120" s="76">
        <f t="shared" si="11"/>
        <v>0</v>
      </c>
    </row>
    <row r="2121" spans="1:8" s="91" customFormat="1" ht="45" customHeight="1">
      <c r="A2121" s="38" t="s">
        <v>144</v>
      </c>
      <c r="B2121" s="27" t="s">
        <v>145</v>
      </c>
      <c r="C2121" s="42" t="s">
        <v>1009</v>
      </c>
      <c r="D2121" s="42">
        <v>24</v>
      </c>
      <c r="E2121" s="75">
        <v>2.81</v>
      </c>
      <c r="F2121" s="76">
        <v>2.2999999999999998</v>
      </c>
      <c r="G2121" s="89"/>
      <c r="H2121" s="76">
        <f t="shared" si="11"/>
        <v>0</v>
      </c>
    </row>
    <row r="2122" spans="1:8" s="91" customFormat="1" ht="45" customHeight="1">
      <c r="A2122" s="38" t="s">
        <v>146</v>
      </c>
      <c r="B2122" s="27" t="s">
        <v>147</v>
      </c>
      <c r="C2122" s="42" t="s">
        <v>1009</v>
      </c>
      <c r="D2122" s="42">
        <v>24</v>
      </c>
      <c r="E2122" s="75">
        <v>2.81</v>
      </c>
      <c r="F2122" s="76">
        <v>2.2999999999999998</v>
      </c>
      <c r="G2122" s="89"/>
      <c r="H2122" s="76">
        <f t="shared" si="11"/>
        <v>0</v>
      </c>
    </row>
    <row r="2123" spans="1:8" s="91" customFormat="1" ht="45" customHeight="1">
      <c r="A2123" s="38" t="s">
        <v>149</v>
      </c>
      <c r="B2123" s="27" t="s">
        <v>150</v>
      </c>
      <c r="C2123" s="42" t="s">
        <v>1009</v>
      </c>
      <c r="D2123" s="42">
        <v>24</v>
      </c>
      <c r="E2123" s="75">
        <v>2.81</v>
      </c>
      <c r="F2123" s="76">
        <v>2.2999999999999998</v>
      </c>
      <c r="G2123" s="89"/>
      <c r="H2123" s="76">
        <f t="shared" si="11"/>
        <v>0</v>
      </c>
    </row>
    <row r="2124" spans="1:8" s="91" customFormat="1" ht="45" customHeight="1">
      <c r="A2124" s="38" t="s">
        <v>151</v>
      </c>
      <c r="B2124" s="27" t="s">
        <v>152</v>
      </c>
      <c r="C2124" s="42" t="s">
        <v>1009</v>
      </c>
      <c r="D2124" s="42">
        <v>24</v>
      </c>
      <c r="E2124" s="75">
        <v>2.81</v>
      </c>
      <c r="F2124" s="76">
        <v>2.2999999999999998</v>
      </c>
      <c r="G2124" s="89"/>
      <c r="H2124" s="76">
        <f t="shared" si="11"/>
        <v>0</v>
      </c>
    </row>
    <row r="2125" spans="1:8" s="91" customFormat="1" ht="45" customHeight="1">
      <c r="A2125" s="38" t="s">
        <v>2147</v>
      </c>
      <c r="B2125" s="27" t="s">
        <v>2148</v>
      </c>
      <c r="C2125" s="42" t="s">
        <v>1009</v>
      </c>
      <c r="D2125" s="42">
        <v>24</v>
      </c>
      <c r="E2125" s="75">
        <v>2.81</v>
      </c>
      <c r="F2125" s="76">
        <v>2.2999999999999998</v>
      </c>
      <c r="G2125" s="89"/>
      <c r="H2125" s="76">
        <f t="shared" si="11"/>
        <v>0</v>
      </c>
    </row>
    <row r="2126" spans="1:8" s="91" customFormat="1" ht="45" customHeight="1">
      <c r="A2126" s="38" t="s">
        <v>148</v>
      </c>
      <c r="B2126" s="27" t="s">
        <v>2149</v>
      </c>
      <c r="C2126" s="42" t="s">
        <v>1009</v>
      </c>
      <c r="D2126" s="42">
        <v>24</v>
      </c>
      <c r="E2126" s="75">
        <v>2.81</v>
      </c>
      <c r="F2126" s="76">
        <v>2.2999999999999998</v>
      </c>
      <c r="G2126" s="89"/>
      <c r="H2126" s="76">
        <f t="shared" si="11"/>
        <v>0</v>
      </c>
    </row>
    <row r="2127" spans="1:8" s="90" customFormat="1" ht="45" customHeight="1">
      <c r="A2127" s="38" t="s">
        <v>141</v>
      </c>
      <c r="B2127" s="27" t="s">
        <v>2150</v>
      </c>
      <c r="C2127" s="42" t="s">
        <v>1009</v>
      </c>
      <c r="D2127" s="42">
        <v>24</v>
      </c>
      <c r="E2127" s="75">
        <v>2.81</v>
      </c>
      <c r="F2127" s="76">
        <v>2.2999999999999998</v>
      </c>
      <c r="G2127" s="89"/>
      <c r="H2127" s="76">
        <f t="shared" si="11"/>
        <v>0</v>
      </c>
    </row>
    <row r="2128" spans="1:8" s="90" customFormat="1" ht="45" customHeight="1">
      <c r="A2128" s="38" t="s">
        <v>1255</v>
      </c>
      <c r="B2128" s="27" t="s">
        <v>1256</v>
      </c>
      <c r="C2128" s="42" t="s">
        <v>1009</v>
      </c>
      <c r="D2128" s="42">
        <v>100</v>
      </c>
      <c r="E2128" s="75">
        <v>2.88</v>
      </c>
      <c r="F2128" s="76">
        <v>2.36</v>
      </c>
      <c r="G2128" s="89"/>
      <c r="H2128" s="76">
        <f t="shared" si="11"/>
        <v>0</v>
      </c>
    </row>
    <row r="2129" spans="1:8" s="90" customFormat="1" ht="45" customHeight="1">
      <c r="A2129" s="38" t="s">
        <v>1257</v>
      </c>
      <c r="B2129" s="27" t="s">
        <v>1258</v>
      </c>
      <c r="C2129" s="42" t="s">
        <v>1095</v>
      </c>
      <c r="D2129" s="42">
        <f>75/5</f>
        <v>15</v>
      </c>
      <c r="E2129" s="75">
        <v>19.28</v>
      </c>
      <c r="F2129" s="76">
        <v>15.8</v>
      </c>
      <c r="G2129" s="89"/>
      <c r="H2129" s="76">
        <f t="shared" si="11"/>
        <v>0</v>
      </c>
    </row>
    <row r="2130" spans="1:8" s="90" customFormat="1" ht="45" customHeight="1">
      <c r="A2130" s="38" t="s">
        <v>1259</v>
      </c>
      <c r="B2130" s="27" t="s">
        <v>1260</v>
      </c>
      <c r="C2130" s="42" t="s">
        <v>1095</v>
      </c>
      <c r="D2130" s="42">
        <v>15</v>
      </c>
      <c r="E2130" s="75">
        <v>19.28</v>
      </c>
      <c r="F2130" s="76">
        <v>15.8</v>
      </c>
      <c r="G2130" s="89"/>
      <c r="H2130" s="76">
        <f t="shared" si="11"/>
        <v>0</v>
      </c>
    </row>
    <row r="2131" spans="1:8" s="90" customFormat="1" ht="45" customHeight="1">
      <c r="A2131" s="38" t="s">
        <v>1261</v>
      </c>
      <c r="B2131" s="27" t="s">
        <v>1262</v>
      </c>
      <c r="C2131" s="42" t="s">
        <v>1095</v>
      </c>
      <c r="D2131" s="42">
        <v>15</v>
      </c>
      <c r="E2131" s="75">
        <v>19.28</v>
      </c>
      <c r="F2131" s="76">
        <v>15.8</v>
      </c>
      <c r="G2131" s="89"/>
      <c r="H2131" s="76">
        <f t="shared" ref="H2131:H2194" si="12">E2131*G2131</f>
        <v>0</v>
      </c>
    </row>
    <row r="2132" spans="1:8" s="90" customFormat="1" ht="45" customHeight="1">
      <c r="A2132" s="38" t="s">
        <v>1263</v>
      </c>
      <c r="B2132" s="27" t="s">
        <v>1264</v>
      </c>
      <c r="C2132" s="42" t="s">
        <v>1095</v>
      </c>
      <c r="D2132" s="42">
        <f>60/3</f>
        <v>20</v>
      </c>
      <c r="E2132" s="75">
        <v>5.19</v>
      </c>
      <c r="F2132" s="76">
        <v>4.25</v>
      </c>
      <c r="G2132" s="89"/>
      <c r="H2132" s="76">
        <f t="shared" si="12"/>
        <v>0</v>
      </c>
    </row>
    <row r="2133" spans="1:8" s="90" customFormat="1" ht="45" customHeight="1">
      <c r="A2133" s="39" t="s">
        <v>1265</v>
      </c>
      <c r="B2133" s="43" t="s">
        <v>1266</v>
      </c>
      <c r="C2133" s="44" t="s">
        <v>1009</v>
      </c>
      <c r="D2133" s="42">
        <v>20</v>
      </c>
      <c r="E2133" s="75">
        <v>7.93</v>
      </c>
      <c r="F2133" s="76">
        <v>6.5</v>
      </c>
      <c r="G2133" s="56"/>
      <c r="H2133" s="76">
        <f t="shared" si="12"/>
        <v>0</v>
      </c>
    </row>
    <row r="2134" spans="1:8" s="90" customFormat="1" ht="45" customHeight="1">
      <c r="A2134" s="39" t="s">
        <v>1267</v>
      </c>
      <c r="B2134" s="43" t="s">
        <v>1268</v>
      </c>
      <c r="C2134" s="44" t="s">
        <v>1009</v>
      </c>
      <c r="D2134" s="42">
        <v>20</v>
      </c>
      <c r="E2134" s="75">
        <v>7.93</v>
      </c>
      <c r="F2134" s="76">
        <v>6.5</v>
      </c>
      <c r="G2134" s="56"/>
      <c r="H2134" s="76">
        <f t="shared" si="12"/>
        <v>0</v>
      </c>
    </row>
    <row r="2135" spans="1:8" s="90" customFormat="1" ht="45" customHeight="1">
      <c r="A2135" s="38" t="s">
        <v>1269</v>
      </c>
      <c r="B2135" s="30" t="s">
        <v>1270</v>
      </c>
      <c r="C2135" s="44" t="s">
        <v>1095</v>
      </c>
      <c r="D2135" s="88">
        <v>20</v>
      </c>
      <c r="E2135" s="75">
        <v>9.75</v>
      </c>
      <c r="F2135" s="76">
        <v>7.99</v>
      </c>
      <c r="G2135" s="56"/>
      <c r="H2135" s="76">
        <f t="shared" si="12"/>
        <v>0</v>
      </c>
    </row>
    <row r="2136" spans="1:8" s="90" customFormat="1" ht="45" customHeight="1">
      <c r="A2136" s="38" t="s">
        <v>1558</v>
      </c>
      <c r="B2136" s="27" t="s">
        <v>1559</v>
      </c>
      <c r="C2136" s="42" t="s">
        <v>1009</v>
      </c>
      <c r="D2136" s="42">
        <v>300</v>
      </c>
      <c r="E2136" s="75">
        <v>0.98</v>
      </c>
      <c r="F2136" s="76">
        <v>0.8</v>
      </c>
      <c r="G2136" s="89"/>
      <c r="H2136" s="76">
        <f t="shared" si="12"/>
        <v>0</v>
      </c>
    </row>
    <row r="2137" spans="1:8" s="90" customFormat="1" ht="45" customHeight="1">
      <c r="A2137" s="38" t="s">
        <v>1560</v>
      </c>
      <c r="B2137" s="27" t="s">
        <v>1561</v>
      </c>
      <c r="C2137" s="42" t="s">
        <v>1009</v>
      </c>
      <c r="D2137" s="42">
        <v>100</v>
      </c>
      <c r="E2137" s="75">
        <v>1.46</v>
      </c>
      <c r="F2137" s="76">
        <v>1.2</v>
      </c>
      <c r="G2137" s="89"/>
      <c r="H2137" s="76">
        <f t="shared" si="12"/>
        <v>0</v>
      </c>
    </row>
    <row r="2138" spans="1:8" s="90" customFormat="1" ht="45" customHeight="1">
      <c r="A2138" s="31" t="s">
        <v>2527</v>
      </c>
      <c r="B2138" s="50" t="s">
        <v>2528</v>
      </c>
      <c r="C2138" s="42" t="s">
        <v>1009</v>
      </c>
      <c r="D2138" s="42"/>
      <c r="E2138" s="75">
        <v>10.74</v>
      </c>
      <c r="F2138" s="76">
        <v>8.8000000000000007</v>
      </c>
      <c r="G2138" s="89"/>
      <c r="H2138" s="76">
        <f t="shared" si="12"/>
        <v>0</v>
      </c>
    </row>
    <row r="2139" spans="1:8" s="90" customFormat="1" ht="45" customHeight="1">
      <c r="A2139" s="38" t="s">
        <v>1271</v>
      </c>
      <c r="B2139" s="27" t="s">
        <v>1272</v>
      </c>
      <c r="C2139" s="44" t="s">
        <v>1009</v>
      </c>
      <c r="D2139" s="42">
        <v>100</v>
      </c>
      <c r="E2139" s="75">
        <v>8.7799999999999994</v>
      </c>
      <c r="F2139" s="76">
        <v>7.2</v>
      </c>
      <c r="G2139" s="56"/>
      <c r="H2139" s="76">
        <f t="shared" si="12"/>
        <v>0</v>
      </c>
    </row>
    <row r="2140" spans="1:8" s="90" customFormat="1" ht="45" customHeight="1">
      <c r="A2140" s="38" t="s">
        <v>1273</v>
      </c>
      <c r="B2140" s="27" t="s">
        <v>1274</v>
      </c>
      <c r="C2140" s="42" t="s">
        <v>1009</v>
      </c>
      <c r="D2140" s="42">
        <v>100</v>
      </c>
      <c r="E2140" s="75">
        <v>2.9</v>
      </c>
      <c r="F2140" s="76">
        <v>2.38</v>
      </c>
      <c r="G2140" s="89"/>
      <c r="H2140" s="76">
        <f t="shared" si="12"/>
        <v>0</v>
      </c>
    </row>
    <row r="2141" spans="1:8" s="90" customFormat="1" ht="45" customHeight="1">
      <c r="A2141" s="38" t="s">
        <v>1275</v>
      </c>
      <c r="B2141" s="27" t="s">
        <v>1274</v>
      </c>
      <c r="C2141" s="42" t="s">
        <v>1009</v>
      </c>
      <c r="D2141" s="42">
        <v>100</v>
      </c>
      <c r="E2141" s="75">
        <v>1.98</v>
      </c>
      <c r="F2141" s="76">
        <v>1.62</v>
      </c>
      <c r="G2141" s="89"/>
      <c r="H2141" s="76">
        <f t="shared" si="12"/>
        <v>0</v>
      </c>
    </row>
    <row r="2142" spans="1:8" s="90" customFormat="1" ht="45" customHeight="1">
      <c r="A2142" s="38" t="s">
        <v>1276</v>
      </c>
      <c r="B2142" s="27" t="s">
        <v>1274</v>
      </c>
      <c r="C2142" s="42" t="s">
        <v>1009</v>
      </c>
      <c r="D2142" s="42">
        <v>100</v>
      </c>
      <c r="E2142" s="75">
        <v>1.98</v>
      </c>
      <c r="F2142" s="76">
        <v>1.62</v>
      </c>
      <c r="G2142" s="89"/>
      <c r="H2142" s="76">
        <f t="shared" si="12"/>
        <v>0</v>
      </c>
    </row>
    <row r="2143" spans="1:8" s="90" customFormat="1" ht="45" customHeight="1">
      <c r="A2143" s="38" t="s">
        <v>1277</v>
      </c>
      <c r="B2143" s="27" t="s">
        <v>1274</v>
      </c>
      <c r="C2143" s="42" t="s">
        <v>1009</v>
      </c>
      <c r="D2143" s="42">
        <v>100</v>
      </c>
      <c r="E2143" s="75">
        <v>1.98</v>
      </c>
      <c r="F2143" s="76">
        <v>1.62</v>
      </c>
      <c r="G2143" s="89"/>
      <c r="H2143" s="76">
        <f t="shared" si="12"/>
        <v>0</v>
      </c>
    </row>
    <row r="2144" spans="1:8" s="92" customFormat="1" ht="45" customHeight="1">
      <c r="A2144" s="38" t="s">
        <v>1278</v>
      </c>
      <c r="B2144" s="27" t="s">
        <v>1274</v>
      </c>
      <c r="C2144" s="42" t="s">
        <v>1009</v>
      </c>
      <c r="D2144" s="42">
        <v>100</v>
      </c>
      <c r="E2144" s="75">
        <v>1.98</v>
      </c>
      <c r="F2144" s="76">
        <v>1.62</v>
      </c>
      <c r="G2144" s="89"/>
      <c r="H2144" s="76">
        <f t="shared" si="12"/>
        <v>0</v>
      </c>
    </row>
    <row r="2145" spans="1:241" s="91" customFormat="1" ht="45" customHeight="1">
      <c r="A2145" s="38" t="s">
        <v>1279</v>
      </c>
      <c r="B2145" s="27" t="s">
        <v>1274</v>
      </c>
      <c r="C2145" s="42" t="s">
        <v>1009</v>
      </c>
      <c r="D2145" s="42">
        <v>100</v>
      </c>
      <c r="E2145" s="75">
        <v>1.98</v>
      </c>
      <c r="F2145" s="76">
        <v>1.62</v>
      </c>
      <c r="G2145" s="89"/>
      <c r="H2145" s="76">
        <f t="shared" si="12"/>
        <v>0</v>
      </c>
    </row>
    <row r="2146" spans="1:241" s="91" customFormat="1" ht="45" customHeight="1">
      <c r="A2146" s="31" t="s">
        <v>2529</v>
      </c>
      <c r="B2146" s="50" t="s">
        <v>2530</v>
      </c>
      <c r="C2146" s="42" t="s">
        <v>1049</v>
      </c>
      <c r="D2146" s="42"/>
      <c r="E2146" s="75">
        <v>4.1500000000000004</v>
      </c>
      <c r="F2146" s="76">
        <v>3.4</v>
      </c>
      <c r="G2146" s="89"/>
      <c r="H2146" s="76">
        <f t="shared" si="12"/>
        <v>0</v>
      </c>
    </row>
    <row r="2147" spans="1:241" s="91" customFormat="1" ht="45" customHeight="1">
      <c r="A2147" s="31" t="s">
        <v>2531</v>
      </c>
      <c r="B2147" s="50" t="s">
        <v>2532</v>
      </c>
      <c r="C2147" s="42" t="s">
        <v>1049</v>
      </c>
      <c r="D2147" s="42"/>
      <c r="E2147" s="75">
        <v>2.56</v>
      </c>
      <c r="F2147" s="76">
        <v>2.1</v>
      </c>
      <c r="G2147" s="89"/>
      <c r="H2147" s="76">
        <f t="shared" si="12"/>
        <v>0</v>
      </c>
      <c r="I2147" s="97"/>
      <c r="J2147" s="97"/>
      <c r="K2147" s="97"/>
      <c r="L2147" s="97"/>
      <c r="M2147" s="97"/>
      <c r="N2147" s="97"/>
      <c r="O2147" s="97"/>
      <c r="P2147" s="97"/>
      <c r="Q2147" s="97"/>
      <c r="R2147" s="97"/>
      <c r="S2147" s="97"/>
      <c r="T2147" s="97"/>
      <c r="U2147" s="97"/>
      <c r="V2147" s="97"/>
      <c r="W2147" s="97"/>
      <c r="X2147" s="97"/>
      <c r="Y2147" s="97"/>
      <c r="Z2147" s="97"/>
      <c r="AA2147" s="97"/>
      <c r="AB2147" s="97"/>
      <c r="AC2147" s="97"/>
      <c r="AD2147" s="97"/>
      <c r="AE2147" s="97"/>
      <c r="AF2147" s="97"/>
      <c r="AG2147" s="97"/>
      <c r="AH2147" s="97"/>
      <c r="AI2147" s="97"/>
      <c r="AJ2147" s="97"/>
      <c r="AK2147" s="97"/>
      <c r="AL2147" s="97"/>
      <c r="AM2147" s="97"/>
      <c r="AN2147" s="97"/>
      <c r="AO2147" s="97"/>
      <c r="AP2147" s="97"/>
      <c r="AQ2147" s="97"/>
      <c r="AR2147" s="97"/>
      <c r="AS2147" s="97"/>
      <c r="AT2147" s="97"/>
      <c r="AU2147" s="97"/>
      <c r="AV2147" s="97"/>
      <c r="AW2147" s="97"/>
      <c r="AX2147" s="97"/>
      <c r="AY2147" s="97"/>
      <c r="AZ2147" s="97"/>
      <c r="BA2147" s="97"/>
      <c r="BB2147" s="97"/>
      <c r="BC2147" s="97"/>
      <c r="BD2147" s="97"/>
      <c r="BE2147" s="97"/>
      <c r="BF2147" s="97"/>
      <c r="BG2147" s="97"/>
      <c r="BH2147" s="97"/>
      <c r="BI2147" s="97"/>
      <c r="BJ2147" s="97"/>
      <c r="BK2147" s="97"/>
      <c r="BL2147" s="97"/>
      <c r="BM2147" s="97"/>
      <c r="BN2147" s="97"/>
      <c r="BO2147" s="97"/>
      <c r="BP2147" s="97"/>
      <c r="BQ2147" s="97"/>
      <c r="BR2147" s="97"/>
      <c r="BS2147" s="97"/>
      <c r="BT2147" s="97"/>
      <c r="BU2147" s="97"/>
      <c r="BV2147" s="97"/>
      <c r="BW2147" s="97"/>
      <c r="BX2147" s="97"/>
      <c r="BY2147" s="97"/>
      <c r="BZ2147" s="97"/>
      <c r="CA2147" s="97"/>
      <c r="CB2147" s="97"/>
      <c r="CC2147" s="97"/>
      <c r="CD2147" s="97"/>
      <c r="CE2147" s="97"/>
      <c r="CF2147" s="97"/>
      <c r="CG2147" s="97"/>
      <c r="CH2147" s="97"/>
      <c r="CI2147" s="97"/>
      <c r="CJ2147" s="97"/>
      <c r="CK2147" s="97"/>
      <c r="CL2147" s="97"/>
      <c r="CM2147" s="97"/>
      <c r="CN2147" s="97"/>
      <c r="CO2147" s="97"/>
      <c r="CP2147" s="97"/>
      <c r="CQ2147" s="97"/>
      <c r="CR2147" s="97"/>
      <c r="CS2147" s="97"/>
      <c r="CT2147" s="97"/>
      <c r="CU2147" s="97"/>
      <c r="CV2147" s="97"/>
      <c r="CW2147" s="97"/>
      <c r="CX2147" s="97"/>
      <c r="CY2147" s="97"/>
      <c r="CZ2147" s="97"/>
      <c r="DA2147" s="97"/>
      <c r="DB2147" s="97"/>
      <c r="DC2147" s="97"/>
      <c r="DD2147" s="97"/>
      <c r="DE2147" s="97"/>
      <c r="DF2147" s="97"/>
      <c r="DG2147" s="97"/>
      <c r="DH2147" s="97"/>
      <c r="DI2147" s="97"/>
      <c r="DJ2147" s="97"/>
      <c r="DK2147" s="97"/>
      <c r="DL2147" s="97"/>
      <c r="DM2147" s="97"/>
      <c r="DN2147" s="97"/>
      <c r="DO2147" s="97"/>
      <c r="DP2147" s="97"/>
      <c r="DQ2147" s="97"/>
      <c r="DR2147" s="97"/>
      <c r="DS2147" s="97"/>
      <c r="DT2147" s="97"/>
      <c r="DU2147" s="97"/>
      <c r="DV2147" s="97"/>
      <c r="DW2147" s="97"/>
      <c r="DX2147" s="97"/>
      <c r="DY2147" s="97"/>
      <c r="DZ2147" s="97"/>
      <c r="EA2147" s="97"/>
      <c r="EB2147" s="97"/>
      <c r="EC2147" s="97"/>
      <c r="ED2147" s="97"/>
      <c r="EE2147" s="97"/>
      <c r="EF2147" s="97"/>
      <c r="EG2147" s="97"/>
      <c r="EH2147" s="97"/>
      <c r="EI2147" s="97"/>
      <c r="EJ2147" s="97"/>
      <c r="EK2147" s="97"/>
      <c r="EL2147" s="97"/>
      <c r="EM2147" s="97"/>
      <c r="EN2147" s="97"/>
      <c r="EO2147" s="97"/>
      <c r="EP2147" s="97"/>
      <c r="EQ2147" s="97"/>
      <c r="ER2147" s="97"/>
      <c r="ES2147" s="97"/>
      <c r="ET2147" s="97"/>
      <c r="EU2147" s="97"/>
      <c r="EV2147" s="97"/>
      <c r="EW2147" s="97"/>
      <c r="EX2147" s="97"/>
      <c r="EY2147" s="97"/>
      <c r="EZ2147" s="97"/>
      <c r="FA2147" s="97"/>
      <c r="FB2147" s="97"/>
      <c r="FC2147" s="97"/>
      <c r="FD2147" s="97"/>
      <c r="FE2147" s="97"/>
      <c r="FF2147" s="97"/>
      <c r="FG2147" s="97"/>
      <c r="FH2147" s="97"/>
      <c r="FI2147" s="97"/>
      <c r="FJ2147" s="97"/>
      <c r="FK2147" s="97"/>
      <c r="FL2147" s="97"/>
      <c r="FM2147" s="97"/>
      <c r="FN2147" s="97"/>
      <c r="FO2147" s="97"/>
      <c r="FP2147" s="97"/>
      <c r="FQ2147" s="97"/>
      <c r="FR2147" s="97"/>
      <c r="FS2147" s="97"/>
      <c r="FT2147" s="97"/>
      <c r="FU2147" s="97"/>
      <c r="FV2147" s="97"/>
      <c r="FW2147" s="97"/>
      <c r="FX2147" s="97"/>
      <c r="FY2147" s="97"/>
      <c r="FZ2147" s="97"/>
      <c r="GA2147" s="97"/>
      <c r="GB2147" s="97"/>
      <c r="GC2147" s="97"/>
      <c r="GD2147" s="97"/>
      <c r="GE2147" s="97"/>
      <c r="GF2147" s="97"/>
      <c r="GG2147" s="97"/>
      <c r="GH2147" s="97"/>
      <c r="GI2147" s="97"/>
      <c r="GJ2147" s="97"/>
      <c r="GK2147" s="97"/>
      <c r="GL2147" s="97"/>
      <c r="GM2147" s="97"/>
      <c r="GN2147" s="97"/>
      <c r="GO2147" s="97"/>
      <c r="GP2147" s="97"/>
      <c r="GQ2147" s="97"/>
      <c r="GR2147" s="97"/>
      <c r="GS2147" s="97"/>
      <c r="GT2147" s="97"/>
      <c r="GU2147" s="97"/>
      <c r="GV2147" s="97"/>
      <c r="GW2147" s="97"/>
      <c r="GX2147" s="97"/>
      <c r="GY2147" s="97"/>
      <c r="GZ2147" s="97"/>
      <c r="HA2147" s="97"/>
      <c r="HB2147" s="97"/>
      <c r="HC2147" s="97"/>
      <c r="HD2147" s="97"/>
      <c r="HE2147" s="97"/>
      <c r="HF2147" s="97"/>
      <c r="HG2147" s="97"/>
      <c r="HH2147" s="97"/>
      <c r="HI2147" s="97"/>
      <c r="HJ2147" s="97"/>
      <c r="HK2147" s="97"/>
      <c r="HL2147" s="97"/>
      <c r="HM2147" s="97"/>
      <c r="HN2147" s="97"/>
      <c r="HO2147" s="97"/>
      <c r="HP2147" s="97"/>
      <c r="HQ2147" s="97"/>
      <c r="HR2147" s="97"/>
      <c r="HS2147" s="97"/>
      <c r="HT2147" s="97"/>
      <c r="HU2147" s="97"/>
      <c r="HV2147" s="97"/>
      <c r="HW2147" s="97"/>
      <c r="HX2147" s="97"/>
      <c r="HY2147" s="97"/>
      <c r="HZ2147" s="97"/>
      <c r="IA2147" s="97"/>
      <c r="IB2147" s="97"/>
      <c r="IC2147" s="97"/>
      <c r="ID2147" s="97"/>
      <c r="IE2147" s="97"/>
      <c r="IF2147" s="97"/>
      <c r="IG2147" s="97"/>
    </row>
    <row r="2148" spans="1:241" s="92" customFormat="1" ht="45" customHeight="1">
      <c r="A2148" s="38" t="s">
        <v>1280</v>
      </c>
      <c r="B2148" s="27" t="s">
        <v>1281</v>
      </c>
      <c r="C2148" s="42" t="s">
        <v>1140</v>
      </c>
      <c r="D2148" s="42">
        <v>100</v>
      </c>
      <c r="E2148" s="75">
        <v>12.81</v>
      </c>
      <c r="F2148" s="76">
        <v>10.5</v>
      </c>
      <c r="G2148" s="89"/>
      <c r="H2148" s="76">
        <f t="shared" si="12"/>
        <v>0</v>
      </c>
    </row>
    <row r="2149" spans="1:241" s="92" customFormat="1" ht="45" customHeight="1">
      <c r="A2149" s="38" t="s">
        <v>1282</v>
      </c>
      <c r="B2149" s="27" t="s">
        <v>1283</v>
      </c>
      <c r="C2149" s="42" t="s">
        <v>1009</v>
      </c>
      <c r="D2149" s="42">
        <v>500</v>
      </c>
      <c r="E2149" s="75">
        <v>1.34</v>
      </c>
      <c r="F2149" s="76">
        <v>1.1000000000000001</v>
      </c>
      <c r="G2149" s="89"/>
      <c r="H2149" s="76">
        <f t="shared" si="12"/>
        <v>0</v>
      </c>
    </row>
    <row r="2150" spans="1:241" s="92" customFormat="1" ht="45" customHeight="1">
      <c r="A2150" s="38" t="s">
        <v>1284</v>
      </c>
      <c r="B2150" s="27" t="s">
        <v>1285</v>
      </c>
      <c r="C2150" s="42" t="s">
        <v>1049</v>
      </c>
      <c r="D2150" s="42">
        <v>200</v>
      </c>
      <c r="E2150" s="75">
        <v>0.98</v>
      </c>
      <c r="F2150" s="76">
        <v>0.8</v>
      </c>
      <c r="G2150" s="89"/>
      <c r="H2150" s="76">
        <f t="shared" si="12"/>
        <v>0</v>
      </c>
    </row>
    <row r="2151" spans="1:241" s="92" customFormat="1" ht="45" customHeight="1">
      <c r="A2151" s="38" t="s">
        <v>1286</v>
      </c>
      <c r="B2151" s="27" t="s">
        <v>1287</v>
      </c>
      <c r="C2151" s="42" t="s">
        <v>1049</v>
      </c>
      <c r="D2151" s="42">
        <v>200</v>
      </c>
      <c r="E2151" s="75">
        <v>0.98</v>
      </c>
      <c r="F2151" s="76">
        <v>0.8</v>
      </c>
      <c r="G2151" s="89"/>
      <c r="H2151" s="76">
        <f t="shared" si="12"/>
        <v>0</v>
      </c>
    </row>
    <row r="2152" spans="1:241" s="92" customFormat="1" ht="45" customHeight="1">
      <c r="A2152" s="38" t="s">
        <v>1288</v>
      </c>
      <c r="B2152" s="27" t="s">
        <v>1289</v>
      </c>
      <c r="C2152" s="42" t="s">
        <v>1049</v>
      </c>
      <c r="D2152" s="42">
        <v>200</v>
      </c>
      <c r="E2152" s="75">
        <v>0.85</v>
      </c>
      <c r="F2152" s="76">
        <v>0.7</v>
      </c>
      <c r="G2152" s="89"/>
      <c r="H2152" s="76">
        <f t="shared" si="12"/>
        <v>0</v>
      </c>
    </row>
    <row r="2153" spans="1:241" s="92" customFormat="1" ht="45" customHeight="1">
      <c r="A2153" s="38" t="s">
        <v>1290</v>
      </c>
      <c r="B2153" s="27" t="s">
        <v>1291</v>
      </c>
      <c r="C2153" s="42" t="s">
        <v>1049</v>
      </c>
      <c r="D2153" s="42">
        <v>200</v>
      </c>
      <c r="E2153" s="75">
        <v>1.1000000000000001</v>
      </c>
      <c r="F2153" s="76">
        <v>0.9</v>
      </c>
      <c r="G2153" s="89"/>
      <c r="H2153" s="76">
        <f t="shared" si="12"/>
        <v>0</v>
      </c>
    </row>
    <row r="2154" spans="1:241" s="92" customFormat="1" ht="45" customHeight="1">
      <c r="A2154" s="38" t="s">
        <v>1292</v>
      </c>
      <c r="B2154" s="27" t="s">
        <v>1562</v>
      </c>
      <c r="C2154" s="42" t="s">
        <v>1049</v>
      </c>
      <c r="D2154" s="42">
        <v>100</v>
      </c>
      <c r="E2154" s="75">
        <v>2.56</v>
      </c>
      <c r="F2154" s="76">
        <v>2.1</v>
      </c>
      <c r="G2154" s="89"/>
      <c r="H2154" s="76">
        <f t="shared" si="12"/>
        <v>0</v>
      </c>
    </row>
    <row r="2155" spans="1:241" s="92" customFormat="1" ht="45" customHeight="1">
      <c r="A2155" s="38" t="s">
        <v>1294</v>
      </c>
      <c r="B2155" s="27" t="s">
        <v>1293</v>
      </c>
      <c r="C2155" s="42" t="s">
        <v>1049</v>
      </c>
      <c r="D2155" s="42">
        <v>100</v>
      </c>
      <c r="E2155" s="75">
        <v>2.56</v>
      </c>
      <c r="F2155" s="76">
        <v>2.1</v>
      </c>
      <c r="G2155" s="89"/>
      <c r="H2155" s="76">
        <f t="shared" si="12"/>
        <v>0</v>
      </c>
    </row>
    <row r="2156" spans="1:241" s="92" customFormat="1" ht="45" customHeight="1">
      <c r="A2156" s="38" t="s">
        <v>1295</v>
      </c>
      <c r="B2156" s="27" t="s">
        <v>1296</v>
      </c>
      <c r="C2156" s="42" t="s">
        <v>1049</v>
      </c>
      <c r="D2156" s="42">
        <v>200</v>
      </c>
      <c r="E2156" s="75">
        <v>0.61</v>
      </c>
      <c r="F2156" s="76">
        <v>0.5</v>
      </c>
      <c r="G2156" s="89"/>
      <c r="H2156" s="76">
        <f t="shared" si="12"/>
        <v>0</v>
      </c>
    </row>
    <row r="2157" spans="1:241" s="92" customFormat="1" ht="45" customHeight="1">
      <c r="A2157" s="38" t="s">
        <v>1297</v>
      </c>
      <c r="B2157" s="27" t="s">
        <v>1298</v>
      </c>
      <c r="C2157" s="42" t="s">
        <v>1049</v>
      </c>
      <c r="D2157" s="42">
        <v>200</v>
      </c>
      <c r="E2157" s="75">
        <v>0.61</v>
      </c>
      <c r="F2157" s="76">
        <v>0.5</v>
      </c>
      <c r="G2157" s="89"/>
      <c r="H2157" s="76">
        <f t="shared" si="12"/>
        <v>0</v>
      </c>
    </row>
    <row r="2158" spans="1:241" s="92" customFormat="1" ht="45" customHeight="1">
      <c r="A2158" s="38" t="s">
        <v>1299</v>
      </c>
      <c r="B2158" s="27" t="s">
        <v>1300</v>
      </c>
      <c r="C2158" s="42" t="s">
        <v>1049</v>
      </c>
      <c r="D2158" s="42">
        <v>200</v>
      </c>
      <c r="E2158" s="75">
        <v>1.1000000000000001</v>
      </c>
      <c r="F2158" s="76">
        <v>0.9</v>
      </c>
      <c r="G2158" s="89"/>
      <c r="H2158" s="76">
        <f t="shared" si="12"/>
        <v>0</v>
      </c>
    </row>
    <row r="2159" spans="1:241" s="92" customFormat="1" ht="45" customHeight="1">
      <c r="A2159" s="38" t="s">
        <v>1301</v>
      </c>
      <c r="B2159" s="27" t="s">
        <v>1302</v>
      </c>
      <c r="C2159" s="42" t="s">
        <v>1049</v>
      </c>
      <c r="D2159" s="42">
        <v>200</v>
      </c>
      <c r="E2159" s="75">
        <v>0.98</v>
      </c>
      <c r="F2159" s="76">
        <v>0.8</v>
      </c>
      <c r="G2159" s="89"/>
      <c r="H2159" s="76">
        <f t="shared" si="12"/>
        <v>0</v>
      </c>
    </row>
    <row r="2160" spans="1:241" s="92" customFormat="1" ht="45" customHeight="1">
      <c r="A2160" s="38" t="s">
        <v>1303</v>
      </c>
      <c r="B2160" s="27" t="s">
        <v>1304</v>
      </c>
      <c r="C2160" s="42" t="s">
        <v>1049</v>
      </c>
      <c r="D2160" s="42">
        <v>200</v>
      </c>
      <c r="E2160" s="75">
        <v>0.98</v>
      </c>
      <c r="F2160" s="76">
        <v>0.8</v>
      </c>
      <c r="G2160" s="89"/>
      <c r="H2160" s="76">
        <f t="shared" si="12"/>
        <v>0</v>
      </c>
    </row>
    <row r="2161" spans="1:241" s="92" customFormat="1" ht="45" customHeight="1">
      <c r="A2161" s="38" t="s">
        <v>1305</v>
      </c>
      <c r="B2161" s="27" t="s">
        <v>1306</v>
      </c>
      <c r="C2161" s="42" t="s">
        <v>1049</v>
      </c>
      <c r="D2161" s="42">
        <v>200</v>
      </c>
      <c r="E2161" s="75">
        <v>1.05</v>
      </c>
      <c r="F2161" s="76">
        <v>0.86</v>
      </c>
      <c r="G2161" s="89"/>
      <c r="H2161" s="76">
        <f t="shared" si="12"/>
        <v>0</v>
      </c>
    </row>
    <row r="2162" spans="1:241" s="92" customFormat="1" ht="45" customHeight="1">
      <c r="A2162" s="38" t="s">
        <v>1307</v>
      </c>
      <c r="B2162" s="27" t="s">
        <v>1308</v>
      </c>
      <c r="C2162" s="44" t="s">
        <v>1009</v>
      </c>
      <c r="D2162" s="42">
        <v>50</v>
      </c>
      <c r="E2162" s="75">
        <v>5.8</v>
      </c>
      <c r="F2162" s="76">
        <v>4.75</v>
      </c>
      <c r="G2162" s="56"/>
      <c r="H2162" s="76">
        <f t="shared" si="12"/>
        <v>0</v>
      </c>
    </row>
    <row r="2163" spans="1:241" s="92" customFormat="1" ht="45" customHeight="1">
      <c r="A2163" s="38" t="s">
        <v>1309</v>
      </c>
      <c r="B2163" s="27" t="s">
        <v>1310</v>
      </c>
      <c r="C2163" s="44" t="s">
        <v>1009</v>
      </c>
      <c r="D2163" s="42">
        <v>50</v>
      </c>
      <c r="E2163" s="75">
        <v>7.44</v>
      </c>
      <c r="F2163" s="76">
        <v>6.1</v>
      </c>
      <c r="G2163" s="56"/>
      <c r="H2163" s="76">
        <f t="shared" si="12"/>
        <v>0</v>
      </c>
    </row>
    <row r="2164" spans="1:241" s="92" customFormat="1" ht="45" customHeight="1">
      <c r="A2164" s="38" t="s">
        <v>1311</v>
      </c>
      <c r="B2164" s="27" t="s">
        <v>1312</v>
      </c>
      <c r="C2164" s="44" t="s">
        <v>1009</v>
      </c>
      <c r="D2164" s="42">
        <v>50</v>
      </c>
      <c r="E2164" s="75">
        <v>7.56</v>
      </c>
      <c r="F2164" s="76">
        <v>6.2</v>
      </c>
      <c r="G2164" s="56"/>
      <c r="H2164" s="76">
        <f t="shared" si="12"/>
        <v>0</v>
      </c>
    </row>
    <row r="2165" spans="1:241" s="90" customFormat="1" ht="45" customHeight="1">
      <c r="A2165" s="38" t="s">
        <v>1313</v>
      </c>
      <c r="B2165" s="27" t="s">
        <v>1314</v>
      </c>
      <c r="C2165" s="42" t="s">
        <v>1140</v>
      </c>
      <c r="D2165" s="42">
        <v>40</v>
      </c>
      <c r="E2165" s="75">
        <v>4.33</v>
      </c>
      <c r="F2165" s="76">
        <v>3.55</v>
      </c>
      <c r="G2165" s="89"/>
      <c r="H2165" s="76">
        <f t="shared" si="12"/>
        <v>0</v>
      </c>
    </row>
    <row r="2166" spans="1:241" s="91" customFormat="1" ht="45" customHeight="1">
      <c r="A2166" s="38" t="s">
        <v>1315</v>
      </c>
      <c r="B2166" s="27" t="s">
        <v>1316</v>
      </c>
      <c r="C2166" s="42" t="s">
        <v>1140</v>
      </c>
      <c r="D2166" s="42">
        <v>40</v>
      </c>
      <c r="E2166" s="75">
        <v>4.33</v>
      </c>
      <c r="F2166" s="76">
        <v>3.55</v>
      </c>
      <c r="G2166" s="89"/>
      <c r="H2166" s="76">
        <f t="shared" si="12"/>
        <v>0</v>
      </c>
    </row>
    <row r="2167" spans="1:241" s="91" customFormat="1" ht="45" customHeight="1">
      <c r="A2167" s="38" t="s">
        <v>1563</v>
      </c>
      <c r="B2167" s="27" t="s">
        <v>1564</v>
      </c>
      <c r="C2167" s="42" t="s">
        <v>1140</v>
      </c>
      <c r="D2167" s="42">
        <v>100</v>
      </c>
      <c r="E2167" s="75">
        <v>4.2699999999999996</v>
      </c>
      <c r="F2167" s="76">
        <v>3.5</v>
      </c>
      <c r="G2167" s="89"/>
      <c r="H2167" s="76">
        <f t="shared" si="12"/>
        <v>0</v>
      </c>
    </row>
    <row r="2168" spans="1:241" s="91" customFormat="1" ht="45" customHeight="1">
      <c r="A2168" s="38" t="s">
        <v>1317</v>
      </c>
      <c r="B2168" s="27" t="s">
        <v>1318</v>
      </c>
      <c r="C2168" s="42" t="s">
        <v>1140</v>
      </c>
      <c r="D2168" s="42">
        <v>25</v>
      </c>
      <c r="E2168" s="75">
        <v>5.25</v>
      </c>
      <c r="F2168" s="76">
        <v>4.3</v>
      </c>
      <c r="G2168" s="89"/>
      <c r="H2168" s="76">
        <f t="shared" si="12"/>
        <v>0</v>
      </c>
    </row>
    <row r="2169" spans="1:241" s="91" customFormat="1" ht="45" customHeight="1">
      <c r="A2169" s="38" t="s">
        <v>1319</v>
      </c>
      <c r="B2169" s="27" t="s">
        <v>1320</v>
      </c>
      <c r="C2169" s="42" t="s">
        <v>1140</v>
      </c>
      <c r="D2169" s="42">
        <v>50</v>
      </c>
      <c r="E2169" s="75">
        <v>7.5</v>
      </c>
      <c r="F2169" s="76">
        <v>6.15</v>
      </c>
      <c r="G2169" s="89"/>
      <c r="H2169" s="76">
        <f t="shared" si="12"/>
        <v>0</v>
      </c>
    </row>
    <row r="2170" spans="1:241" s="91" customFormat="1" ht="45" customHeight="1">
      <c r="A2170" s="38" t="s">
        <v>1321</v>
      </c>
      <c r="B2170" s="27" t="s">
        <v>1322</v>
      </c>
      <c r="C2170" s="42" t="s">
        <v>1140</v>
      </c>
      <c r="D2170" s="42">
        <v>25</v>
      </c>
      <c r="E2170" s="75">
        <v>5.25</v>
      </c>
      <c r="F2170" s="76">
        <v>4.3</v>
      </c>
      <c r="G2170" s="89"/>
      <c r="H2170" s="76">
        <f t="shared" si="12"/>
        <v>0</v>
      </c>
    </row>
    <row r="2171" spans="1:241" s="92" customFormat="1" ht="45" customHeight="1">
      <c r="A2171" s="38" t="s">
        <v>1565</v>
      </c>
      <c r="B2171" s="27" t="s">
        <v>1323</v>
      </c>
      <c r="C2171" s="42" t="s">
        <v>1140</v>
      </c>
      <c r="D2171" s="42">
        <v>25</v>
      </c>
      <c r="E2171" s="75">
        <v>5.19</v>
      </c>
      <c r="F2171" s="76">
        <v>4.25</v>
      </c>
      <c r="G2171" s="89"/>
      <c r="H2171" s="76">
        <f t="shared" si="12"/>
        <v>0</v>
      </c>
    </row>
    <row r="2172" spans="1:241" s="92" customFormat="1" ht="45" customHeight="1">
      <c r="A2172" s="38" t="s">
        <v>1566</v>
      </c>
      <c r="B2172" s="27" t="s">
        <v>1324</v>
      </c>
      <c r="C2172" s="42" t="s">
        <v>1140</v>
      </c>
      <c r="D2172" s="42">
        <v>25</v>
      </c>
      <c r="E2172" s="75">
        <v>5.59</v>
      </c>
      <c r="F2172" s="76">
        <v>4.58</v>
      </c>
      <c r="G2172" s="89"/>
      <c r="H2172" s="76">
        <f t="shared" si="12"/>
        <v>0</v>
      </c>
    </row>
    <row r="2173" spans="1:241" s="91" customFormat="1" ht="45" customHeight="1">
      <c r="A2173" s="38" t="s">
        <v>1325</v>
      </c>
      <c r="B2173" s="27" t="s">
        <v>1326</v>
      </c>
      <c r="C2173" s="42" t="s">
        <v>1140</v>
      </c>
      <c r="D2173" s="42">
        <v>25</v>
      </c>
      <c r="E2173" s="75">
        <v>5.59</v>
      </c>
      <c r="F2173" s="76">
        <v>4.58</v>
      </c>
      <c r="G2173" s="89"/>
      <c r="H2173" s="76">
        <f t="shared" si="12"/>
        <v>0</v>
      </c>
      <c r="I2173" s="97"/>
      <c r="J2173" s="97"/>
      <c r="K2173" s="97"/>
      <c r="L2173" s="97"/>
      <c r="M2173" s="97"/>
      <c r="N2173" s="97"/>
      <c r="O2173" s="97"/>
      <c r="P2173" s="97"/>
      <c r="Q2173" s="97"/>
      <c r="R2173" s="97"/>
      <c r="S2173" s="97"/>
      <c r="T2173" s="97"/>
      <c r="U2173" s="97"/>
      <c r="V2173" s="97"/>
      <c r="W2173" s="97"/>
      <c r="X2173" s="97"/>
      <c r="Y2173" s="97"/>
      <c r="Z2173" s="97"/>
      <c r="AA2173" s="97"/>
      <c r="AB2173" s="97"/>
      <c r="AC2173" s="97"/>
      <c r="AD2173" s="97"/>
      <c r="AE2173" s="97"/>
      <c r="AF2173" s="97"/>
      <c r="AG2173" s="97"/>
      <c r="AH2173" s="97"/>
      <c r="AI2173" s="97"/>
      <c r="AJ2173" s="97"/>
      <c r="AK2173" s="97"/>
      <c r="AL2173" s="97"/>
      <c r="AM2173" s="97"/>
      <c r="AN2173" s="97"/>
      <c r="AO2173" s="97"/>
      <c r="AP2173" s="97"/>
      <c r="AQ2173" s="97"/>
      <c r="AR2173" s="97"/>
      <c r="AS2173" s="97"/>
      <c r="AT2173" s="97"/>
      <c r="AU2173" s="97"/>
      <c r="AV2173" s="97"/>
      <c r="AW2173" s="97"/>
      <c r="AX2173" s="97"/>
      <c r="AY2173" s="97"/>
      <c r="AZ2173" s="97"/>
      <c r="BA2173" s="97"/>
      <c r="BB2173" s="97"/>
      <c r="BC2173" s="97"/>
      <c r="BD2173" s="97"/>
      <c r="BE2173" s="97"/>
      <c r="BF2173" s="97"/>
      <c r="BG2173" s="97"/>
      <c r="BH2173" s="97"/>
      <c r="BI2173" s="97"/>
      <c r="BJ2173" s="97"/>
      <c r="BK2173" s="97"/>
      <c r="BL2173" s="97"/>
      <c r="BM2173" s="97"/>
      <c r="BN2173" s="97"/>
      <c r="BO2173" s="97"/>
      <c r="BP2173" s="97"/>
      <c r="BQ2173" s="97"/>
      <c r="BR2173" s="97"/>
      <c r="BS2173" s="97"/>
      <c r="BT2173" s="97"/>
      <c r="BU2173" s="97"/>
      <c r="BV2173" s="97"/>
      <c r="BW2173" s="97"/>
      <c r="BX2173" s="97"/>
      <c r="BY2173" s="97"/>
      <c r="BZ2173" s="97"/>
      <c r="CA2173" s="97"/>
      <c r="CB2173" s="97"/>
      <c r="CC2173" s="97"/>
      <c r="CD2173" s="97"/>
      <c r="CE2173" s="97"/>
      <c r="CF2173" s="97"/>
      <c r="CG2173" s="97"/>
      <c r="CH2173" s="97"/>
      <c r="CI2173" s="97"/>
      <c r="CJ2173" s="97"/>
      <c r="CK2173" s="97"/>
      <c r="CL2173" s="97"/>
      <c r="CM2173" s="97"/>
      <c r="CN2173" s="97"/>
      <c r="CO2173" s="97"/>
      <c r="CP2173" s="97"/>
      <c r="CQ2173" s="97"/>
      <c r="CR2173" s="97"/>
      <c r="CS2173" s="97"/>
      <c r="CT2173" s="97"/>
      <c r="CU2173" s="97"/>
      <c r="CV2173" s="97"/>
      <c r="CW2173" s="97"/>
      <c r="CX2173" s="97"/>
      <c r="CY2173" s="97"/>
      <c r="CZ2173" s="97"/>
      <c r="DA2173" s="97"/>
      <c r="DB2173" s="97"/>
      <c r="DC2173" s="97"/>
      <c r="DD2173" s="97"/>
      <c r="DE2173" s="97"/>
      <c r="DF2173" s="97"/>
      <c r="DG2173" s="97"/>
      <c r="DH2173" s="97"/>
      <c r="DI2173" s="97"/>
      <c r="DJ2173" s="97"/>
      <c r="DK2173" s="97"/>
      <c r="DL2173" s="97"/>
      <c r="DM2173" s="97"/>
      <c r="DN2173" s="97"/>
      <c r="DO2173" s="97"/>
      <c r="DP2173" s="97"/>
      <c r="DQ2173" s="97"/>
      <c r="DR2173" s="97"/>
      <c r="DS2173" s="97"/>
      <c r="DT2173" s="97"/>
      <c r="DU2173" s="97"/>
      <c r="DV2173" s="97"/>
      <c r="DW2173" s="97"/>
      <c r="DX2173" s="97"/>
      <c r="DY2173" s="97"/>
      <c r="DZ2173" s="97"/>
      <c r="EA2173" s="97"/>
      <c r="EB2173" s="97"/>
      <c r="EC2173" s="97"/>
      <c r="ED2173" s="97"/>
      <c r="EE2173" s="97"/>
      <c r="EF2173" s="97"/>
      <c r="EG2173" s="97"/>
      <c r="EH2173" s="97"/>
      <c r="EI2173" s="97"/>
      <c r="EJ2173" s="97"/>
      <c r="EK2173" s="97"/>
      <c r="EL2173" s="97"/>
      <c r="EM2173" s="97"/>
      <c r="EN2173" s="97"/>
      <c r="EO2173" s="97"/>
      <c r="EP2173" s="97"/>
      <c r="EQ2173" s="97"/>
      <c r="ER2173" s="97"/>
      <c r="ES2173" s="97"/>
      <c r="ET2173" s="97"/>
      <c r="EU2173" s="97"/>
      <c r="EV2173" s="97"/>
      <c r="EW2173" s="97"/>
      <c r="EX2173" s="97"/>
      <c r="EY2173" s="97"/>
      <c r="EZ2173" s="97"/>
      <c r="FA2173" s="97"/>
      <c r="FB2173" s="97"/>
      <c r="FC2173" s="97"/>
      <c r="FD2173" s="97"/>
      <c r="FE2173" s="97"/>
      <c r="FF2173" s="97"/>
      <c r="FG2173" s="97"/>
      <c r="FH2173" s="97"/>
      <c r="FI2173" s="97"/>
      <c r="FJ2173" s="97"/>
      <c r="FK2173" s="97"/>
      <c r="FL2173" s="97"/>
      <c r="FM2173" s="97"/>
      <c r="FN2173" s="97"/>
      <c r="FO2173" s="97"/>
      <c r="FP2173" s="97"/>
      <c r="FQ2173" s="97"/>
      <c r="FR2173" s="97"/>
      <c r="FS2173" s="97"/>
      <c r="FT2173" s="97"/>
      <c r="FU2173" s="97"/>
      <c r="FV2173" s="97"/>
      <c r="FW2173" s="97"/>
      <c r="FX2173" s="97"/>
      <c r="FY2173" s="97"/>
      <c r="FZ2173" s="97"/>
      <c r="GA2173" s="97"/>
      <c r="GB2173" s="97"/>
      <c r="GC2173" s="97"/>
      <c r="GD2173" s="97"/>
      <c r="GE2173" s="97"/>
      <c r="GF2173" s="97"/>
      <c r="GG2173" s="97"/>
      <c r="GH2173" s="97"/>
      <c r="GI2173" s="97"/>
      <c r="GJ2173" s="97"/>
      <c r="GK2173" s="97"/>
      <c r="GL2173" s="97"/>
      <c r="GM2173" s="97"/>
      <c r="GN2173" s="97"/>
      <c r="GO2173" s="97"/>
      <c r="GP2173" s="97"/>
      <c r="GQ2173" s="97"/>
      <c r="GR2173" s="97"/>
      <c r="GS2173" s="97"/>
      <c r="GT2173" s="97"/>
      <c r="GU2173" s="97"/>
      <c r="GV2173" s="97"/>
      <c r="GW2173" s="97"/>
      <c r="GX2173" s="97"/>
      <c r="GY2173" s="97"/>
      <c r="GZ2173" s="97"/>
      <c r="HA2173" s="97"/>
      <c r="HB2173" s="97"/>
      <c r="HC2173" s="97"/>
      <c r="HD2173" s="97"/>
      <c r="HE2173" s="97"/>
      <c r="HF2173" s="97"/>
      <c r="HG2173" s="97"/>
      <c r="HH2173" s="97"/>
      <c r="HI2173" s="97"/>
      <c r="HJ2173" s="97"/>
      <c r="HK2173" s="97"/>
      <c r="HL2173" s="97"/>
      <c r="HM2173" s="97"/>
      <c r="HN2173" s="97"/>
      <c r="HO2173" s="97"/>
      <c r="HP2173" s="97"/>
      <c r="HQ2173" s="97"/>
      <c r="HR2173" s="97"/>
      <c r="HS2173" s="97"/>
      <c r="HT2173" s="97"/>
      <c r="HU2173" s="97"/>
      <c r="HV2173" s="97"/>
      <c r="HW2173" s="97"/>
      <c r="HX2173" s="97"/>
      <c r="HY2173" s="97"/>
      <c r="HZ2173" s="97"/>
      <c r="IA2173" s="97"/>
      <c r="IB2173" s="97"/>
      <c r="IC2173" s="97"/>
      <c r="ID2173" s="97"/>
      <c r="IE2173" s="97"/>
      <c r="IF2173" s="97"/>
      <c r="IG2173" s="97"/>
    </row>
    <row r="2174" spans="1:241" s="91" customFormat="1" ht="45" customHeight="1">
      <c r="A2174" s="38" t="s">
        <v>1327</v>
      </c>
      <c r="B2174" s="27" t="s">
        <v>1328</v>
      </c>
      <c r="C2174" s="42" t="s">
        <v>1140</v>
      </c>
      <c r="D2174" s="42">
        <v>25</v>
      </c>
      <c r="E2174" s="75">
        <v>5.86</v>
      </c>
      <c r="F2174" s="76">
        <v>4.8</v>
      </c>
      <c r="G2174" s="89"/>
      <c r="H2174" s="76">
        <f t="shared" si="12"/>
        <v>0</v>
      </c>
    </row>
    <row r="2175" spans="1:241" s="90" customFormat="1" ht="45" customHeight="1">
      <c r="A2175" s="38" t="s">
        <v>1329</v>
      </c>
      <c r="B2175" s="27" t="s">
        <v>1330</v>
      </c>
      <c r="C2175" s="42" t="s">
        <v>1140</v>
      </c>
      <c r="D2175" s="42">
        <v>50</v>
      </c>
      <c r="E2175" s="75">
        <v>5.98</v>
      </c>
      <c r="F2175" s="76">
        <v>4.9000000000000004</v>
      </c>
      <c r="G2175" s="89"/>
      <c r="H2175" s="76">
        <f t="shared" si="12"/>
        <v>0</v>
      </c>
    </row>
    <row r="2176" spans="1:241" s="91" customFormat="1" ht="45" customHeight="1">
      <c r="A2176" s="38" t="s">
        <v>1331</v>
      </c>
      <c r="B2176" s="27" t="s">
        <v>1332</v>
      </c>
      <c r="C2176" s="42" t="s">
        <v>1140</v>
      </c>
      <c r="D2176" s="42">
        <v>50</v>
      </c>
      <c r="E2176" s="75">
        <v>8.3000000000000007</v>
      </c>
      <c r="F2176" s="76">
        <v>6.8</v>
      </c>
      <c r="G2176" s="89"/>
      <c r="H2176" s="76">
        <f t="shared" si="12"/>
        <v>0</v>
      </c>
    </row>
    <row r="2177" spans="1:8" s="91" customFormat="1" ht="45" customHeight="1">
      <c r="A2177" s="38" t="s">
        <v>1333</v>
      </c>
      <c r="B2177" s="27" t="s">
        <v>1334</v>
      </c>
      <c r="C2177" s="42" t="s">
        <v>1140</v>
      </c>
      <c r="D2177" s="42">
        <v>25</v>
      </c>
      <c r="E2177" s="75">
        <v>6.28</v>
      </c>
      <c r="F2177" s="76">
        <v>5.15</v>
      </c>
      <c r="G2177" s="89"/>
      <c r="H2177" s="76">
        <f t="shared" si="12"/>
        <v>0</v>
      </c>
    </row>
    <row r="2178" spans="1:8" s="91" customFormat="1" ht="45" customHeight="1">
      <c r="A2178" s="38" t="s">
        <v>1335</v>
      </c>
      <c r="B2178" s="27" t="s">
        <v>1336</v>
      </c>
      <c r="C2178" s="42" t="s">
        <v>1140</v>
      </c>
      <c r="D2178" s="42">
        <v>50</v>
      </c>
      <c r="E2178" s="75">
        <v>8.5299999999999994</v>
      </c>
      <c r="F2178" s="76">
        <v>6.99</v>
      </c>
      <c r="G2178" s="89"/>
      <c r="H2178" s="76">
        <f t="shared" si="12"/>
        <v>0</v>
      </c>
    </row>
    <row r="2179" spans="1:8" s="91" customFormat="1" ht="45" customHeight="1">
      <c r="A2179" s="38" t="s">
        <v>2118</v>
      </c>
      <c r="B2179" s="27" t="s">
        <v>2119</v>
      </c>
      <c r="C2179" s="42" t="s">
        <v>1140</v>
      </c>
      <c r="D2179" s="42">
        <v>25</v>
      </c>
      <c r="E2179" s="75">
        <v>6.71</v>
      </c>
      <c r="F2179" s="76">
        <v>5.5</v>
      </c>
      <c r="G2179" s="89"/>
      <c r="H2179" s="76">
        <f t="shared" si="12"/>
        <v>0</v>
      </c>
    </row>
    <row r="2180" spans="1:8" s="90" customFormat="1" ht="45" customHeight="1">
      <c r="A2180" s="38" t="s">
        <v>1337</v>
      </c>
      <c r="B2180" s="27" t="s">
        <v>1338</v>
      </c>
      <c r="C2180" s="42" t="s">
        <v>1140</v>
      </c>
      <c r="D2180" s="42">
        <v>25</v>
      </c>
      <c r="E2180" s="75">
        <v>6.71</v>
      </c>
      <c r="F2180" s="76">
        <v>5.5</v>
      </c>
      <c r="G2180" s="89"/>
      <c r="H2180" s="76">
        <f t="shared" si="12"/>
        <v>0</v>
      </c>
    </row>
    <row r="2181" spans="1:8" s="90" customFormat="1" ht="45" customHeight="1">
      <c r="A2181" s="38" t="s">
        <v>1339</v>
      </c>
      <c r="B2181" s="27" t="s">
        <v>1340</v>
      </c>
      <c r="C2181" s="42" t="s">
        <v>1140</v>
      </c>
      <c r="D2181" s="42">
        <v>50</v>
      </c>
      <c r="E2181" s="75">
        <v>3.65</v>
      </c>
      <c r="F2181" s="76">
        <v>2.99</v>
      </c>
      <c r="G2181" s="89"/>
      <c r="H2181" s="76">
        <f t="shared" si="12"/>
        <v>0</v>
      </c>
    </row>
    <row r="2182" spans="1:8" s="90" customFormat="1" ht="45" customHeight="1">
      <c r="A2182" s="38" t="s">
        <v>1341</v>
      </c>
      <c r="B2182" s="27" t="s">
        <v>1342</v>
      </c>
      <c r="C2182" s="42" t="s">
        <v>1140</v>
      </c>
      <c r="D2182" s="42">
        <v>25</v>
      </c>
      <c r="E2182" s="75">
        <v>6.28</v>
      </c>
      <c r="F2182" s="76">
        <v>5.15</v>
      </c>
      <c r="G2182" s="89"/>
      <c r="H2182" s="76">
        <f t="shared" si="12"/>
        <v>0</v>
      </c>
    </row>
    <row r="2183" spans="1:8" s="90" customFormat="1" ht="45" customHeight="1">
      <c r="A2183" s="31" t="s">
        <v>2533</v>
      </c>
      <c r="B2183" s="50" t="s">
        <v>2534</v>
      </c>
      <c r="C2183" s="42" t="s">
        <v>1009</v>
      </c>
      <c r="D2183" s="42"/>
      <c r="E2183" s="75">
        <v>7.2</v>
      </c>
      <c r="F2183" s="76">
        <v>5.9</v>
      </c>
      <c r="G2183" s="89"/>
      <c r="H2183" s="76">
        <f t="shared" si="12"/>
        <v>0</v>
      </c>
    </row>
    <row r="2184" spans="1:8" s="91" customFormat="1" ht="45" customHeight="1">
      <c r="A2184" s="29" t="s">
        <v>1343</v>
      </c>
      <c r="B2184" s="27" t="s">
        <v>1344</v>
      </c>
      <c r="C2184" s="42" t="s">
        <v>1009</v>
      </c>
      <c r="D2184" s="42">
        <v>300</v>
      </c>
      <c r="E2184" s="75">
        <v>1.21</v>
      </c>
      <c r="F2184" s="76">
        <v>0.99</v>
      </c>
      <c r="G2184" s="89"/>
      <c r="H2184" s="76">
        <f t="shared" si="12"/>
        <v>0</v>
      </c>
    </row>
    <row r="2185" spans="1:8" s="91" customFormat="1" ht="45" customHeight="1">
      <c r="A2185" s="38" t="s">
        <v>1567</v>
      </c>
      <c r="B2185" s="27" t="s">
        <v>1568</v>
      </c>
      <c r="C2185" s="42" t="s">
        <v>1140</v>
      </c>
      <c r="D2185" s="42">
        <v>30</v>
      </c>
      <c r="E2185" s="75">
        <v>5.98</v>
      </c>
      <c r="F2185" s="76">
        <v>4.9000000000000004</v>
      </c>
      <c r="G2185" s="89"/>
      <c r="H2185" s="76">
        <f t="shared" si="12"/>
        <v>0</v>
      </c>
    </row>
    <row r="2186" spans="1:8" s="92" customFormat="1" ht="45" customHeight="1">
      <c r="A2186" s="38" t="s">
        <v>1569</v>
      </c>
      <c r="B2186" s="27" t="s">
        <v>1570</v>
      </c>
      <c r="C2186" s="42" t="s">
        <v>1140</v>
      </c>
      <c r="D2186" s="42">
        <v>30</v>
      </c>
      <c r="E2186" s="75">
        <v>6.95</v>
      </c>
      <c r="F2186" s="76">
        <v>5.7</v>
      </c>
      <c r="G2186" s="89"/>
      <c r="H2186" s="76">
        <f t="shared" si="12"/>
        <v>0</v>
      </c>
    </row>
    <row r="2187" spans="1:8" s="92" customFormat="1" ht="45" customHeight="1">
      <c r="A2187" s="38" t="s">
        <v>1345</v>
      </c>
      <c r="B2187" s="27" t="s">
        <v>1346</v>
      </c>
      <c r="C2187" s="42" t="s">
        <v>1049</v>
      </c>
      <c r="D2187" s="42">
        <v>30</v>
      </c>
      <c r="E2187" s="75">
        <v>4.6399999999999997</v>
      </c>
      <c r="F2187" s="76">
        <v>3.8</v>
      </c>
      <c r="G2187" s="89"/>
      <c r="H2187" s="76">
        <f t="shared" si="12"/>
        <v>0</v>
      </c>
    </row>
    <row r="2188" spans="1:8" s="92" customFormat="1" ht="45" customHeight="1">
      <c r="A2188" s="38" t="s">
        <v>1347</v>
      </c>
      <c r="B2188" s="27" t="s">
        <v>1348</v>
      </c>
      <c r="C2188" s="42" t="s">
        <v>1049</v>
      </c>
      <c r="D2188" s="42">
        <v>30</v>
      </c>
      <c r="E2188" s="75">
        <v>4.6399999999999997</v>
      </c>
      <c r="F2188" s="76">
        <v>3.8</v>
      </c>
      <c r="G2188" s="89"/>
      <c r="H2188" s="76">
        <f t="shared" si="12"/>
        <v>0</v>
      </c>
    </row>
    <row r="2189" spans="1:8" s="91" customFormat="1" ht="45" customHeight="1">
      <c r="A2189" s="38" t="s">
        <v>1349</v>
      </c>
      <c r="B2189" s="27" t="s">
        <v>1350</v>
      </c>
      <c r="C2189" s="42" t="s">
        <v>1049</v>
      </c>
      <c r="D2189" s="42">
        <v>30</v>
      </c>
      <c r="E2189" s="75">
        <v>4.6399999999999997</v>
      </c>
      <c r="F2189" s="76">
        <v>3.8</v>
      </c>
      <c r="G2189" s="89"/>
      <c r="H2189" s="76">
        <f t="shared" si="12"/>
        <v>0</v>
      </c>
    </row>
    <row r="2190" spans="1:8" s="91" customFormat="1" ht="45" customHeight="1">
      <c r="A2190" s="38" t="s">
        <v>1351</v>
      </c>
      <c r="B2190" s="27" t="s">
        <v>1352</v>
      </c>
      <c r="C2190" s="42" t="s">
        <v>1049</v>
      </c>
      <c r="D2190" s="42">
        <v>30</v>
      </c>
      <c r="E2190" s="75">
        <v>4.6399999999999997</v>
      </c>
      <c r="F2190" s="76">
        <v>3.8</v>
      </c>
      <c r="G2190" s="89"/>
      <c r="H2190" s="76">
        <f t="shared" si="12"/>
        <v>0</v>
      </c>
    </row>
    <row r="2191" spans="1:8" s="91" customFormat="1" ht="45" customHeight="1">
      <c r="A2191" s="38" t="s">
        <v>1353</v>
      </c>
      <c r="B2191" s="27" t="s">
        <v>1354</v>
      </c>
      <c r="C2191" s="42" t="s">
        <v>1140</v>
      </c>
      <c r="D2191" s="42">
        <v>20</v>
      </c>
      <c r="E2191" s="75">
        <v>26.6</v>
      </c>
      <c r="F2191" s="76">
        <v>21.8</v>
      </c>
      <c r="G2191" s="89"/>
      <c r="H2191" s="76">
        <f t="shared" si="12"/>
        <v>0</v>
      </c>
    </row>
    <row r="2192" spans="1:8" s="91" customFormat="1" ht="45" customHeight="1">
      <c r="A2192" s="38" t="s">
        <v>1355</v>
      </c>
      <c r="B2192" s="27" t="s">
        <v>1356</v>
      </c>
      <c r="C2192" s="42" t="s">
        <v>1140</v>
      </c>
      <c r="D2192" s="42">
        <v>20</v>
      </c>
      <c r="E2192" s="75">
        <v>28.3</v>
      </c>
      <c r="F2192" s="76">
        <v>23.2</v>
      </c>
      <c r="G2192" s="89"/>
      <c r="H2192" s="76">
        <f t="shared" si="12"/>
        <v>0</v>
      </c>
    </row>
    <row r="2193" spans="1:8" s="91" customFormat="1" ht="45" customHeight="1">
      <c r="A2193" s="38" t="s">
        <v>2167</v>
      </c>
      <c r="B2193" s="27" t="s">
        <v>2168</v>
      </c>
      <c r="C2193" s="42" t="s">
        <v>1009</v>
      </c>
      <c r="D2193" s="42">
        <v>24</v>
      </c>
      <c r="E2193" s="75">
        <v>2.68</v>
      </c>
      <c r="F2193" s="76">
        <v>2.2000000000000002</v>
      </c>
      <c r="G2193" s="89"/>
      <c r="H2193" s="76">
        <f t="shared" si="12"/>
        <v>0</v>
      </c>
    </row>
    <row r="2194" spans="1:8" s="91" customFormat="1" ht="45" customHeight="1">
      <c r="A2194" s="38" t="s">
        <v>1357</v>
      </c>
      <c r="B2194" s="27" t="s">
        <v>1358</v>
      </c>
      <c r="C2194" s="42" t="s">
        <v>1140</v>
      </c>
      <c r="D2194" s="42">
        <v>20</v>
      </c>
      <c r="E2194" s="75">
        <v>4.8600000000000003</v>
      </c>
      <c r="F2194" s="76">
        <v>3.98</v>
      </c>
      <c r="G2194" s="89"/>
      <c r="H2194" s="76">
        <f t="shared" si="12"/>
        <v>0</v>
      </c>
    </row>
    <row r="2195" spans="1:8" s="90" customFormat="1" ht="45" customHeight="1">
      <c r="A2195" s="31" t="s">
        <v>2120</v>
      </c>
      <c r="B2195" s="27" t="s">
        <v>2121</v>
      </c>
      <c r="C2195" s="42" t="s">
        <v>1140</v>
      </c>
      <c r="D2195" s="42">
        <v>20</v>
      </c>
      <c r="E2195" s="75">
        <v>8.5299999999999994</v>
      </c>
      <c r="F2195" s="76">
        <v>6.99</v>
      </c>
      <c r="G2195" s="89"/>
      <c r="H2195" s="76">
        <f t="shared" ref="H2195:H2247" si="13">E2195*G2195</f>
        <v>0</v>
      </c>
    </row>
    <row r="2196" spans="1:8" s="90" customFormat="1" ht="45" customHeight="1">
      <c r="A2196" s="38" t="s">
        <v>1359</v>
      </c>
      <c r="B2196" s="27" t="s">
        <v>1360</v>
      </c>
      <c r="C2196" s="42" t="s">
        <v>1049</v>
      </c>
      <c r="D2196" s="42">
        <v>100</v>
      </c>
      <c r="E2196" s="75">
        <v>28.67</v>
      </c>
      <c r="F2196" s="76">
        <v>23.5</v>
      </c>
      <c r="G2196" s="89"/>
      <c r="H2196" s="76">
        <f t="shared" si="13"/>
        <v>0</v>
      </c>
    </row>
    <row r="2197" spans="1:8" s="90" customFormat="1" ht="45" customHeight="1">
      <c r="A2197" s="38" t="s">
        <v>1571</v>
      </c>
      <c r="B2197" s="27" t="s">
        <v>1572</v>
      </c>
      <c r="C2197" s="42" t="s">
        <v>1140</v>
      </c>
      <c r="D2197" s="42">
        <v>20</v>
      </c>
      <c r="E2197" s="75">
        <v>14.4</v>
      </c>
      <c r="F2197" s="76">
        <v>11.8</v>
      </c>
      <c r="G2197" s="89"/>
      <c r="H2197" s="76">
        <f t="shared" si="13"/>
        <v>0</v>
      </c>
    </row>
    <row r="2198" spans="1:8" s="92" customFormat="1" ht="45" customHeight="1">
      <c r="A2198" s="38" t="s">
        <v>1361</v>
      </c>
      <c r="B2198" s="27" t="s">
        <v>1362</v>
      </c>
      <c r="C2198" s="42" t="s">
        <v>1140</v>
      </c>
      <c r="D2198" s="42">
        <v>100</v>
      </c>
      <c r="E2198" s="75">
        <v>1.1200000000000001</v>
      </c>
      <c r="F2198" s="76">
        <v>0.92</v>
      </c>
      <c r="G2198" s="89"/>
      <c r="H2198" s="76">
        <f t="shared" si="13"/>
        <v>0</v>
      </c>
    </row>
    <row r="2199" spans="1:8" s="92" customFormat="1" ht="45" customHeight="1">
      <c r="A2199" s="38" t="s">
        <v>1363</v>
      </c>
      <c r="B2199" s="27" t="s">
        <v>1364</v>
      </c>
      <c r="C2199" s="42" t="s">
        <v>1140</v>
      </c>
      <c r="D2199" s="42">
        <v>100</v>
      </c>
      <c r="E2199" s="75">
        <v>1.21</v>
      </c>
      <c r="F2199" s="76">
        <v>0.99</v>
      </c>
      <c r="G2199" s="89"/>
      <c r="H2199" s="76">
        <f t="shared" si="13"/>
        <v>0</v>
      </c>
    </row>
    <row r="2200" spans="1:8" s="92" customFormat="1" ht="45" customHeight="1">
      <c r="A2200" s="38" t="s">
        <v>1365</v>
      </c>
      <c r="B2200" s="27" t="s">
        <v>1366</v>
      </c>
      <c r="C2200" s="42" t="s">
        <v>1009</v>
      </c>
      <c r="D2200" s="42">
        <v>200</v>
      </c>
      <c r="E2200" s="75">
        <v>2.17</v>
      </c>
      <c r="F2200" s="76">
        <v>1.78</v>
      </c>
      <c r="G2200" s="89"/>
      <c r="H2200" s="76">
        <f t="shared" si="13"/>
        <v>0</v>
      </c>
    </row>
    <row r="2201" spans="1:8" s="92" customFormat="1" ht="45" customHeight="1">
      <c r="A2201" s="38" t="s">
        <v>1367</v>
      </c>
      <c r="B2201" s="27" t="s">
        <v>1368</v>
      </c>
      <c r="C2201" s="42" t="s">
        <v>1009</v>
      </c>
      <c r="D2201" s="42">
        <v>200</v>
      </c>
      <c r="E2201" s="75">
        <v>2.17</v>
      </c>
      <c r="F2201" s="76">
        <v>1.78</v>
      </c>
      <c r="G2201" s="89"/>
      <c r="H2201" s="76">
        <f t="shared" si="13"/>
        <v>0</v>
      </c>
    </row>
    <row r="2202" spans="1:8" s="92" customFormat="1" ht="45" customHeight="1">
      <c r="A2202" s="38" t="s">
        <v>1573</v>
      </c>
      <c r="B2202" s="27" t="s">
        <v>1574</v>
      </c>
      <c r="C2202" s="42" t="s">
        <v>1009</v>
      </c>
      <c r="D2202" s="42">
        <v>200</v>
      </c>
      <c r="E2202" s="75">
        <v>1.07</v>
      </c>
      <c r="F2202" s="76">
        <v>0.88</v>
      </c>
      <c r="G2202" s="89"/>
      <c r="H2202" s="76">
        <f t="shared" si="13"/>
        <v>0</v>
      </c>
    </row>
    <row r="2203" spans="1:8" s="91" customFormat="1" ht="45" customHeight="1">
      <c r="A2203" s="29" t="s">
        <v>1369</v>
      </c>
      <c r="B2203" s="27" t="s">
        <v>1370</v>
      </c>
      <c r="C2203" s="44" t="s">
        <v>1009</v>
      </c>
      <c r="D2203" s="44">
        <v>40</v>
      </c>
      <c r="E2203" s="75">
        <v>4.76</v>
      </c>
      <c r="F2203" s="76">
        <v>3.9</v>
      </c>
      <c r="G2203" s="56"/>
      <c r="H2203" s="76">
        <f t="shared" si="13"/>
        <v>0</v>
      </c>
    </row>
    <row r="2204" spans="1:8" s="91" customFormat="1" ht="45" customHeight="1">
      <c r="A2204" s="29" t="s">
        <v>1371</v>
      </c>
      <c r="B2204" s="27" t="s">
        <v>1372</v>
      </c>
      <c r="C2204" s="44" t="s">
        <v>1009</v>
      </c>
      <c r="D2204" s="44">
        <v>200</v>
      </c>
      <c r="E2204" s="75">
        <v>1.71</v>
      </c>
      <c r="F2204" s="76">
        <v>1.4</v>
      </c>
      <c r="G2204" s="56"/>
      <c r="H2204" s="76">
        <f t="shared" si="13"/>
        <v>0</v>
      </c>
    </row>
    <row r="2205" spans="1:8" s="91" customFormat="1" ht="45" customHeight="1">
      <c r="A2205" s="38" t="s">
        <v>1373</v>
      </c>
      <c r="B2205" s="27" t="s">
        <v>1374</v>
      </c>
      <c r="C2205" s="42" t="s">
        <v>1009</v>
      </c>
      <c r="D2205" s="42">
        <v>200</v>
      </c>
      <c r="E2205" s="75">
        <v>0.79</v>
      </c>
      <c r="F2205" s="76">
        <v>0.65</v>
      </c>
      <c r="G2205" s="89"/>
      <c r="H2205" s="76">
        <f t="shared" si="13"/>
        <v>0</v>
      </c>
    </row>
    <row r="2206" spans="1:8" s="91" customFormat="1" ht="45" customHeight="1">
      <c r="A2206" s="38" t="s">
        <v>1375</v>
      </c>
      <c r="B2206" s="27" t="s">
        <v>1376</v>
      </c>
      <c r="C2206" s="42" t="s">
        <v>1140</v>
      </c>
      <c r="D2206" s="42">
        <v>100</v>
      </c>
      <c r="E2206" s="75">
        <v>8.0500000000000007</v>
      </c>
      <c r="F2206" s="76">
        <v>6.6</v>
      </c>
      <c r="G2206" s="89"/>
      <c r="H2206" s="76">
        <f t="shared" si="13"/>
        <v>0</v>
      </c>
    </row>
    <row r="2207" spans="1:8" s="91" customFormat="1" ht="45" customHeight="1">
      <c r="A2207" s="38" t="s">
        <v>1377</v>
      </c>
      <c r="B2207" s="27" t="s">
        <v>1378</v>
      </c>
      <c r="C2207" s="42" t="s">
        <v>1140</v>
      </c>
      <c r="D2207" s="42">
        <v>500</v>
      </c>
      <c r="E2207" s="75">
        <v>2.31</v>
      </c>
      <c r="F2207" s="76">
        <v>1.89</v>
      </c>
      <c r="G2207" s="89"/>
      <c r="H2207" s="76">
        <f t="shared" si="13"/>
        <v>0</v>
      </c>
    </row>
    <row r="2208" spans="1:8" s="92" customFormat="1" ht="45" customHeight="1">
      <c r="A2208" s="38" t="s">
        <v>1379</v>
      </c>
      <c r="B2208" s="27" t="s">
        <v>1380</v>
      </c>
      <c r="C2208" s="42" t="s">
        <v>1140</v>
      </c>
      <c r="D2208" s="42">
        <v>200</v>
      </c>
      <c r="E2208" s="75">
        <v>3.77</v>
      </c>
      <c r="F2208" s="76">
        <v>3.09</v>
      </c>
      <c r="G2208" s="89"/>
      <c r="H2208" s="76">
        <f t="shared" si="13"/>
        <v>0</v>
      </c>
    </row>
    <row r="2209" spans="1:8" s="92" customFormat="1" ht="45" customHeight="1">
      <c r="A2209" s="38" t="s">
        <v>1381</v>
      </c>
      <c r="B2209" s="27" t="s">
        <v>1382</v>
      </c>
      <c r="C2209" s="42" t="s">
        <v>1140</v>
      </c>
      <c r="D2209" s="42">
        <v>200</v>
      </c>
      <c r="E2209" s="75">
        <v>4.17</v>
      </c>
      <c r="F2209" s="76">
        <v>3.42</v>
      </c>
      <c r="G2209" s="89"/>
      <c r="H2209" s="76">
        <f t="shared" si="13"/>
        <v>0</v>
      </c>
    </row>
    <row r="2210" spans="1:8" s="92" customFormat="1" ht="45" customHeight="1">
      <c r="A2210" s="38" t="s">
        <v>1383</v>
      </c>
      <c r="B2210" s="27" t="s">
        <v>1384</v>
      </c>
      <c r="C2210" s="42" t="s">
        <v>1140</v>
      </c>
      <c r="D2210" s="42">
        <v>100</v>
      </c>
      <c r="E2210" s="75">
        <v>4.25</v>
      </c>
      <c r="F2210" s="76">
        <v>3.48</v>
      </c>
      <c r="G2210" s="89"/>
      <c r="H2210" s="76">
        <f t="shared" si="13"/>
        <v>0</v>
      </c>
    </row>
    <row r="2211" spans="1:8" s="92" customFormat="1" ht="45" customHeight="1">
      <c r="A2211" s="38" t="s">
        <v>1385</v>
      </c>
      <c r="B2211" s="43" t="s">
        <v>1386</v>
      </c>
      <c r="C2211" s="42" t="s">
        <v>1140</v>
      </c>
      <c r="D2211" s="42">
        <v>100</v>
      </c>
      <c r="E2211" s="75">
        <v>4.1500000000000004</v>
      </c>
      <c r="F2211" s="76">
        <v>3.4</v>
      </c>
      <c r="G2211" s="89"/>
      <c r="H2211" s="76">
        <f t="shared" si="13"/>
        <v>0</v>
      </c>
    </row>
    <row r="2212" spans="1:8" s="92" customFormat="1" ht="45" customHeight="1">
      <c r="A2212" s="38" t="s">
        <v>1387</v>
      </c>
      <c r="B2212" s="43" t="s">
        <v>1388</v>
      </c>
      <c r="C2212" s="42" t="s">
        <v>1140</v>
      </c>
      <c r="D2212" s="42">
        <v>50</v>
      </c>
      <c r="E2212" s="75">
        <v>20.13</v>
      </c>
      <c r="F2212" s="76">
        <v>16.5</v>
      </c>
      <c r="G2212" s="89"/>
      <c r="H2212" s="76">
        <f t="shared" si="13"/>
        <v>0</v>
      </c>
    </row>
    <row r="2213" spans="1:8" s="92" customFormat="1" ht="45" customHeight="1">
      <c r="A2213" s="38" t="s">
        <v>2122</v>
      </c>
      <c r="B2213" s="27" t="s">
        <v>2123</v>
      </c>
      <c r="C2213" s="42" t="s">
        <v>1009</v>
      </c>
      <c r="D2213" s="42">
        <v>50</v>
      </c>
      <c r="E2213" s="75">
        <v>2.9</v>
      </c>
      <c r="F2213" s="76">
        <v>2.38</v>
      </c>
      <c r="G2213" s="89"/>
      <c r="H2213" s="76">
        <f t="shared" si="13"/>
        <v>0</v>
      </c>
    </row>
    <row r="2214" spans="1:8" s="91" customFormat="1" ht="45" customHeight="1">
      <c r="A2214" s="38" t="s">
        <v>1389</v>
      </c>
      <c r="B2214" s="27" t="s">
        <v>1390</v>
      </c>
      <c r="C2214" s="44" t="s">
        <v>1009</v>
      </c>
      <c r="D2214" s="42">
        <v>50</v>
      </c>
      <c r="E2214" s="75">
        <v>2.15</v>
      </c>
      <c r="F2214" s="76">
        <v>1.76</v>
      </c>
      <c r="G2214" s="56"/>
      <c r="H2214" s="76">
        <f t="shared" si="13"/>
        <v>0</v>
      </c>
    </row>
    <row r="2215" spans="1:8" s="91" customFormat="1" ht="45" customHeight="1">
      <c r="A2215" s="38" t="s">
        <v>1391</v>
      </c>
      <c r="B2215" s="27" t="s">
        <v>1575</v>
      </c>
      <c r="C2215" s="42" t="s">
        <v>1009</v>
      </c>
      <c r="D2215" s="42">
        <v>50</v>
      </c>
      <c r="E2215" s="75">
        <v>2.34</v>
      </c>
      <c r="F2215" s="76">
        <v>1.92</v>
      </c>
      <c r="G2215" s="89"/>
      <c r="H2215" s="76">
        <f t="shared" si="13"/>
        <v>0</v>
      </c>
    </row>
    <row r="2216" spans="1:8" s="91" customFormat="1" ht="45" customHeight="1">
      <c r="A2216" s="38" t="s">
        <v>1392</v>
      </c>
      <c r="B2216" s="27" t="s">
        <v>1576</v>
      </c>
      <c r="C2216" s="42" t="s">
        <v>1009</v>
      </c>
      <c r="D2216" s="42">
        <v>50</v>
      </c>
      <c r="E2216" s="75">
        <v>2.5499999999999998</v>
      </c>
      <c r="F2216" s="76">
        <v>2.09</v>
      </c>
      <c r="G2216" s="89"/>
      <c r="H2216" s="76">
        <f t="shared" si="13"/>
        <v>0</v>
      </c>
    </row>
    <row r="2217" spans="1:8" s="91" customFormat="1" ht="45" customHeight="1">
      <c r="A2217" s="38" t="s">
        <v>1393</v>
      </c>
      <c r="B2217" s="28" t="s">
        <v>1394</v>
      </c>
      <c r="C2217" s="87" t="s">
        <v>1009</v>
      </c>
      <c r="D2217" s="88">
        <v>50</v>
      </c>
      <c r="E2217" s="75">
        <v>2.78</v>
      </c>
      <c r="F2217" s="76">
        <v>2.2799999999999998</v>
      </c>
      <c r="G2217" s="89"/>
      <c r="H2217" s="76">
        <f t="shared" si="13"/>
        <v>0</v>
      </c>
    </row>
    <row r="2218" spans="1:8" s="91" customFormat="1" ht="45" customHeight="1">
      <c r="A2218" s="38" t="s">
        <v>1395</v>
      </c>
      <c r="B2218" s="26" t="s">
        <v>1396</v>
      </c>
      <c r="C2218" s="42" t="s">
        <v>1009</v>
      </c>
      <c r="D2218" s="42">
        <v>50</v>
      </c>
      <c r="E2218" s="75">
        <v>2.38</v>
      </c>
      <c r="F2218" s="76">
        <v>1.95</v>
      </c>
      <c r="G2218" s="89"/>
      <c r="H2218" s="76">
        <f t="shared" si="13"/>
        <v>0</v>
      </c>
    </row>
    <row r="2219" spans="1:8" s="91" customFormat="1" ht="45" customHeight="1">
      <c r="A2219" s="38" t="s">
        <v>1397</v>
      </c>
      <c r="B2219" s="45" t="s">
        <v>1398</v>
      </c>
      <c r="C2219" s="42" t="s">
        <v>1009</v>
      </c>
      <c r="D2219" s="42">
        <v>100</v>
      </c>
      <c r="E2219" s="75">
        <v>1.56</v>
      </c>
      <c r="F2219" s="76">
        <v>1.28</v>
      </c>
      <c r="G2219" s="89"/>
      <c r="H2219" s="76">
        <f t="shared" si="13"/>
        <v>0</v>
      </c>
    </row>
    <row r="2220" spans="1:8" s="91" customFormat="1" ht="45" customHeight="1">
      <c r="A2220" s="38" t="s">
        <v>1399</v>
      </c>
      <c r="B2220" s="45" t="s">
        <v>1400</v>
      </c>
      <c r="C2220" s="42" t="s">
        <v>1009</v>
      </c>
      <c r="D2220" s="42">
        <v>100</v>
      </c>
      <c r="E2220" s="75">
        <v>1.9</v>
      </c>
      <c r="F2220" s="76">
        <v>1.56</v>
      </c>
      <c r="G2220" s="89"/>
      <c r="H2220" s="76">
        <f t="shared" si="13"/>
        <v>0</v>
      </c>
    </row>
    <row r="2221" spans="1:8" s="90" customFormat="1" ht="45" customHeight="1">
      <c r="A2221" s="38" t="s">
        <v>1401</v>
      </c>
      <c r="B2221" s="45" t="s">
        <v>1402</v>
      </c>
      <c r="C2221" s="42" t="s">
        <v>1009</v>
      </c>
      <c r="D2221" s="42">
        <v>100</v>
      </c>
      <c r="E2221" s="75">
        <v>2.0699999999999998</v>
      </c>
      <c r="F2221" s="76">
        <v>1.7</v>
      </c>
      <c r="G2221" s="89"/>
      <c r="H2221" s="76">
        <f t="shared" si="13"/>
        <v>0</v>
      </c>
    </row>
    <row r="2222" spans="1:8" s="91" customFormat="1" ht="45" customHeight="1">
      <c r="A2222" s="38" t="s">
        <v>1403</v>
      </c>
      <c r="B2222" s="26" t="s">
        <v>1404</v>
      </c>
      <c r="C2222" s="42" t="s">
        <v>1009</v>
      </c>
      <c r="D2222" s="42">
        <v>50</v>
      </c>
      <c r="E2222" s="75">
        <v>2.62</v>
      </c>
      <c r="F2222" s="76">
        <v>2.15</v>
      </c>
      <c r="G2222" s="89"/>
      <c r="H2222" s="76">
        <f t="shared" si="13"/>
        <v>0</v>
      </c>
    </row>
    <row r="2223" spans="1:8" s="91" customFormat="1" ht="45" customHeight="1">
      <c r="A2223" s="38" t="s">
        <v>1405</v>
      </c>
      <c r="B2223" s="26" t="s">
        <v>1406</v>
      </c>
      <c r="C2223" s="42" t="s">
        <v>1009</v>
      </c>
      <c r="D2223" s="42">
        <v>50</v>
      </c>
      <c r="E2223" s="75">
        <v>2.75</v>
      </c>
      <c r="F2223" s="76">
        <v>2.25</v>
      </c>
      <c r="G2223" s="89"/>
      <c r="H2223" s="76">
        <f t="shared" si="13"/>
        <v>0</v>
      </c>
    </row>
    <row r="2224" spans="1:8" s="91" customFormat="1" ht="45" customHeight="1">
      <c r="A2224" s="38" t="s">
        <v>1407</v>
      </c>
      <c r="B2224" s="26" t="s">
        <v>1408</v>
      </c>
      <c r="C2224" s="42" t="s">
        <v>1009</v>
      </c>
      <c r="D2224" s="42">
        <v>50</v>
      </c>
      <c r="E2224" s="75">
        <v>2.79</v>
      </c>
      <c r="F2224" s="76">
        <v>2.29</v>
      </c>
      <c r="G2224" s="89"/>
      <c r="H2224" s="76">
        <f t="shared" si="13"/>
        <v>0</v>
      </c>
    </row>
    <row r="2225" spans="1:8" s="91" customFormat="1" ht="45" customHeight="1">
      <c r="A2225" s="38" t="s">
        <v>1409</v>
      </c>
      <c r="B2225" s="27" t="s">
        <v>1410</v>
      </c>
      <c r="C2225" s="44" t="s">
        <v>1009</v>
      </c>
      <c r="D2225" s="42">
        <v>100</v>
      </c>
      <c r="E2225" s="75">
        <v>4.1500000000000004</v>
      </c>
      <c r="F2225" s="76">
        <v>3.4</v>
      </c>
      <c r="G2225" s="56"/>
      <c r="H2225" s="76">
        <f t="shared" si="13"/>
        <v>0</v>
      </c>
    </row>
    <row r="2226" spans="1:8" s="91" customFormat="1" ht="45" customHeight="1">
      <c r="A2226" s="38" t="s">
        <v>1411</v>
      </c>
      <c r="B2226" s="27" t="s">
        <v>1412</v>
      </c>
      <c r="C2226" s="44" t="s">
        <v>1009</v>
      </c>
      <c r="D2226" s="42">
        <v>100</v>
      </c>
      <c r="E2226" s="75">
        <v>4.1500000000000004</v>
      </c>
      <c r="F2226" s="76">
        <v>3.4</v>
      </c>
      <c r="G2226" s="56"/>
      <c r="H2226" s="76">
        <f t="shared" si="13"/>
        <v>0</v>
      </c>
    </row>
    <row r="2227" spans="1:8" s="91" customFormat="1" ht="45" customHeight="1">
      <c r="A2227" s="38" t="s">
        <v>1413</v>
      </c>
      <c r="B2227" s="27" t="s">
        <v>1414</v>
      </c>
      <c r="C2227" s="44" t="s">
        <v>1009</v>
      </c>
      <c r="D2227" s="42">
        <v>100</v>
      </c>
      <c r="E2227" s="75">
        <v>3.9</v>
      </c>
      <c r="F2227" s="76">
        <v>3.2</v>
      </c>
      <c r="G2227" s="56"/>
      <c r="H2227" s="76">
        <f t="shared" si="13"/>
        <v>0</v>
      </c>
    </row>
    <row r="2228" spans="1:8" s="91" customFormat="1" ht="45" customHeight="1">
      <c r="A2228" s="38" t="s">
        <v>1415</v>
      </c>
      <c r="B2228" s="27" t="s">
        <v>1416</v>
      </c>
      <c r="C2228" s="44" t="s">
        <v>1009</v>
      </c>
      <c r="D2228" s="42">
        <v>100</v>
      </c>
      <c r="E2228" s="75">
        <v>4.1500000000000004</v>
      </c>
      <c r="F2228" s="76">
        <v>3.4</v>
      </c>
      <c r="G2228" s="56"/>
      <c r="H2228" s="76">
        <f t="shared" si="13"/>
        <v>0</v>
      </c>
    </row>
    <row r="2229" spans="1:8" s="91" customFormat="1" ht="45" customHeight="1">
      <c r="A2229" s="101" t="s">
        <v>1417</v>
      </c>
      <c r="B2229" s="102" t="s">
        <v>1418</v>
      </c>
      <c r="C2229" s="42" t="s">
        <v>1009</v>
      </c>
      <c r="D2229" s="42"/>
      <c r="E2229" s="75">
        <v>7.69</v>
      </c>
      <c r="F2229" s="76">
        <v>6.3</v>
      </c>
      <c r="G2229" s="89"/>
      <c r="H2229" s="76">
        <f t="shared" si="13"/>
        <v>0</v>
      </c>
    </row>
    <row r="2230" spans="1:8" s="90" customFormat="1" ht="45" customHeight="1">
      <c r="A2230" s="38" t="s">
        <v>2124</v>
      </c>
      <c r="B2230" s="27" t="s">
        <v>2125</v>
      </c>
      <c r="C2230" s="42" t="s">
        <v>1009</v>
      </c>
      <c r="D2230" s="42">
        <v>50</v>
      </c>
      <c r="E2230" s="75">
        <v>4.7300000000000004</v>
      </c>
      <c r="F2230" s="76">
        <v>3.88</v>
      </c>
      <c r="G2230" s="89"/>
      <c r="H2230" s="76">
        <f t="shared" si="13"/>
        <v>0</v>
      </c>
    </row>
    <row r="2231" spans="1:8" s="90" customFormat="1" ht="45" customHeight="1">
      <c r="A2231" s="38" t="s">
        <v>1419</v>
      </c>
      <c r="B2231" s="26" t="s">
        <v>1420</v>
      </c>
      <c r="C2231" s="42" t="s">
        <v>1009</v>
      </c>
      <c r="D2231" s="42">
        <v>50</v>
      </c>
      <c r="E2231" s="75">
        <v>4.7300000000000004</v>
      </c>
      <c r="F2231" s="76">
        <v>3.88</v>
      </c>
      <c r="G2231" s="89"/>
      <c r="H2231" s="76">
        <f t="shared" si="13"/>
        <v>0</v>
      </c>
    </row>
    <row r="2232" spans="1:8" s="90" customFormat="1" ht="45" customHeight="1">
      <c r="A2232" s="38" t="s">
        <v>1421</v>
      </c>
      <c r="B2232" s="26" t="s">
        <v>1422</v>
      </c>
      <c r="C2232" s="42" t="s">
        <v>1009</v>
      </c>
      <c r="D2232" s="42">
        <v>50</v>
      </c>
      <c r="E2232" s="75">
        <v>8.17</v>
      </c>
      <c r="F2232" s="76">
        <v>6.7</v>
      </c>
      <c r="G2232" s="89"/>
      <c r="H2232" s="76">
        <f t="shared" si="13"/>
        <v>0</v>
      </c>
    </row>
    <row r="2233" spans="1:8" s="90" customFormat="1" ht="45" customHeight="1">
      <c r="A2233" s="38" t="s">
        <v>1423</v>
      </c>
      <c r="B2233" s="26" t="s">
        <v>1424</v>
      </c>
      <c r="C2233" s="42" t="s">
        <v>1009</v>
      </c>
      <c r="D2233" s="42">
        <v>50</v>
      </c>
      <c r="E2233" s="75">
        <v>9.0299999999999994</v>
      </c>
      <c r="F2233" s="76">
        <v>7.4</v>
      </c>
      <c r="G2233" s="89"/>
      <c r="H2233" s="76">
        <f t="shared" si="13"/>
        <v>0</v>
      </c>
    </row>
    <row r="2234" spans="1:8" s="90" customFormat="1" ht="45" customHeight="1">
      <c r="A2234" s="38" t="s">
        <v>1425</v>
      </c>
      <c r="B2234" s="26" t="s">
        <v>1426</v>
      </c>
      <c r="C2234" s="42" t="s">
        <v>1009</v>
      </c>
      <c r="D2234" s="42">
        <v>50</v>
      </c>
      <c r="E2234" s="75">
        <v>9.0299999999999994</v>
      </c>
      <c r="F2234" s="76">
        <v>7.4</v>
      </c>
      <c r="G2234" s="89"/>
      <c r="H2234" s="76">
        <f t="shared" si="13"/>
        <v>0</v>
      </c>
    </row>
    <row r="2235" spans="1:8" s="90" customFormat="1" ht="45" customHeight="1">
      <c r="A2235" s="38" t="s">
        <v>1427</v>
      </c>
      <c r="B2235" s="26" t="s">
        <v>1428</v>
      </c>
      <c r="C2235" s="42" t="s">
        <v>1009</v>
      </c>
      <c r="D2235" s="42">
        <v>50</v>
      </c>
      <c r="E2235" s="75">
        <v>8.17</v>
      </c>
      <c r="F2235" s="76">
        <v>6.7</v>
      </c>
      <c r="G2235" s="89"/>
      <c r="H2235" s="76">
        <f t="shared" si="13"/>
        <v>0</v>
      </c>
    </row>
    <row r="2236" spans="1:8" s="90" customFormat="1" ht="45" customHeight="1">
      <c r="A2236" s="38" t="s">
        <v>1429</v>
      </c>
      <c r="B2236" s="26" t="s">
        <v>1430</v>
      </c>
      <c r="C2236" s="42" t="s">
        <v>1009</v>
      </c>
      <c r="D2236" s="42"/>
      <c r="E2236" s="75">
        <v>8.17</v>
      </c>
      <c r="F2236" s="76">
        <v>6.7</v>
      </c>
      <c r="G2236" s="89"/>
      <c r="H2236" s="76">
        <f t="shared" si="13"/>
        <v>0</v>
      </c>
    </row>
    <row r="2237" spans="1:8" s="90" customFormat="1" ht="45" customHeight="1">
      <c r="A2237" s="38" t="s">
        <v>1431</v>
      </c>
      <c r="B2237" s="26" t="s">
        <v>1432</v>
      </c>
      <c r="C2237" s="42" t="s">
        <v>1009</v>
      </c>
      <c r="D2237" s="42">
        <v>50</v>
      </c>
      <c r="E2237" s="75">
        <v>9.15</v>
      </c>
      <c r="F2237" s="76">
        <v>7.5</v>
      </c>
      <c r="G2237" s="89"/>
      <c r="H2237" s="76">
        <f t="shared" si="13"/>
        <v>0</v>
      </c>
    </row>
    <row r="2238" spans="1:8" s="90" customFormat="1" ht="45" customHeight="1">
      <c r="A2238" s="38" t="s">
        <v>1577</v>
      </c>
      <c r="B2238" s="27" t="s">
        <v>1578</v>
      </c>
      <c r="C2238" s="42" t="s">
        <v>1009</v>
      </c>
      <c r="D2238" s="42">
        <v>100</v>
      </c>
      <c r="E2238" s="75">
        <v>1.0900000000000001</v>
      </c>
      <c r="F2238" s="76">
        <v>0.89</v>
      </c>
      <c r="G2238" s="89"/>
      <c r="H2238" s="76">
        <f t="shared" si="13"/>
        <v>0</v>
      </c>
    </row>
    <row r="2239" spans="1:8" s="90" customFormat="1" ht="45" customHeight="1">
      <c r="A2239" s="38" t="s">
        <v>1433</v>
      </c>
      <c r="B2239" s="27" t="s">
        <v>1434</v>
      </c>
      <c r="C2239" s="42" t="s">
        <v>1009</v>
      </c>
      <c r="D2239" s="42">
        <v>50</v>
      </c>
      <c r="E2239" s="75">
        <v>11.96</v>
      </c>
      <c r="F2239" s="76">
        <v>9.8000000000000007</v>
      </c>
      <c r="G2239" s="89"/>
      <c r="H2239" s="76">
        <f t="shared" si="13"/>
        <v>0</v>
      </c>
    </row>
    <row r="2240" spans="1:8" s="90" customFormat="1" ht="45" customHeight="1">
      <c r="A2240" s="38" t="s">
        <v>1435</v>
      </c>
      <c r="B2240" s="26" t="s">
        <v>1436</v>
      </c>
      <c r="C2240" s="42" t="s">
        <v>1009</v>
      </c>
      <c r="D2240" s="42">
        <v>50</v>
      </c>
      <c r="E2240" s="75">
        <v>8.5399999999999991</v>
      </c>
      <c r="F2240" s="76">
        <v>7</v>
      </c>
      <c r="G2240" s="89"/>
      <c r="H2240" s="76">
        <f t="shared" si="13"/>
        <v>0</v>
      </c>
    </row>
    <row r="2241" spans="1:255" s="90" customFormat="1" ht="45" customHeight="1">
      <c r="A2241" s="38" t="s">
        <v>1437</v>
      </c>
      <c r="B2241" s="27" t="s">
        <v>1438</v>
      </c>
      <c r="C2241" s="42" t="s">
        <v>1009</v>
      </c>
      <c r="D2241" s="42">
        <v>50</v>
      </c>
      <c r="E2241" s="75">
        <v>2.5</v>
      </c>
      <c r="F2241" s="76">
        <v>2.0499999999999998</v>
      </c>
      <c r="G2241" s="89"/>
      <c r="H2241" s="76">
        <f t="shared" si="13"/>
        <v>0</v>
      </c>
    </row>
    <row r="2242" spans="1:255" s="90" customFormat="1" ht="45" customHeight="1">
      <c r="A2242" s="38" t="s">
        <v>1439</v>
      </c>
      <c r="B2242" s="27" t="s">
        <v>1440</v>
      </c>
      <c r="C2242" s="42" t="s">
        <v>1009</v>
      </c>
      <c r="D2242" s="42">
        <v>50</v>
      </c>
      <c r="E2242" s="75">
        <v>2.2599999999999998</v>
      </c>
      <c r="F2242" s="76">
        <v>1.85</v>
      </c>
      <c r="G2242" s="89"/>
      <c r="H2242" s="76">
        <f t="shared" si="13"/>
        <v>0</v>
      </c>
    </row>
    <row r="2243" spans="1:255" s="90" customFormat="1" ht="45" customHeight="1">
      <c r="A2243" s="38" t="s">
        <v>1441</v>
      </c>
      <c r="B2243" s="27" t="s">
        <v>1442</v>
      </c>
      <c r="C2243" s="42" t="s">
        <v>1009</v>
      </c>
      <c r="D2243" s="42">
        <v>50</v>
      </c>
      <c r="E2243" s="75">
        <v>2.93</v>
      </c>
      <c r="F2243" s="76">
        <v>2.4</v>
      </c>
      <c r="G2243" s="89"/>
      <c r="H2243" s="76">
        <f t="shared" si="13"/>
        <v>0</v>
      </c>
    </row>
    <row r="2244" spans="1:255" s="90" customFormat="1" ht="45" customHeight="1">
      <c r="A2244" s="38" t="s">
        <v>1444</v>
      </c>
      <c r="B2244" s="26" t="s">
        <v>1443</v>
      </c>
      <c r="C2244" s="42" t="s">
        <v>1009</v>
      </c>
      <c r="D2244" s="42">
        <v>50</v>
      </c>
      <c r="E2244" s="75">
        <v>12.81</v>
      </c>
      <c r="F2244" s="76">
        <v>10.5</v>
      </c>
      <c r="G2244" s="89"/>
      <c r="H2244" s="76">
        <f t="shared" si="13"/>
        <v>0</v>
      </c>
    </row>
    <row r="2245" spans="1:255" s="90" customFormat="1" ht="45" customHeight="1">
      <c r="A2245" s="31" t="s">
        <v>2126</v>
      </c>
      <c r="B2245" s="27" t="s">
        <v>1443</v>
      </c>
      <c r="C2245" s="42" t="s">
        <v>1009</v>
      </c>
      <c r="D2245" s="42">
        <v>50</v>
      </c>
      <c r="E2245" s="75">
        <v>7.26</v>
      </c>
      <c r="F2245" s="76">
        <v>5.95</v>
      </c>
      <c r="G2245" s="89"/>
      <c r="H2245" s="76">
        <f t="shared" si="13"/>
        <v>0</v>
      </c>
    </row>
    <row r="2246" spans="1:255" s="90" customFormat="1" ht="45" customHeight="1">
      <c r="A2246" s="38" t="s">
        <v>1579</v>
      </c>
      <c r="B2246" s="27" t="s">
        <v>1580</v>
      </c>
      <c r="C2246" s="42" t="s">
        <v>1009</v>
      </c>
      <c r="D2246" s="42">
        <f>200/4</f>
        <v>50</v>
      </c>
      <c r="E2246" s="75">
        <v>4.37</v>
      </c>
      <c r="F2246" s="76">
        <v>3.58</v>
      </c>
      <c r="G2246" s="89"/>
      <c r="H2246" s="76">
        <f t="shared" si="13"/>
        <v>0</v>
      </c>
    </row>
    <row r="2247" spans="1:255" s="91" customFormat="1" ht="45" customHeight="1">
      <c r="A2247" s="38" t="s">
        <v>1445</v>
      </c>
      <c r="B2247" s="26" t="s">
        <v>1446</v>
      </c>
      <c r="C2247" s="42" t="s">
        <v>1009</v>
      </c>
      <c r="D2247" s="42">
        <v>50</v>
      </c>
      <c r="E2247" s="75">
        <v>7.44</v>
      </c>
      <c r="F2247" s="76">
        <v>6.1</v>
      </c>
      <c r="G2247" s="89"/>
      <c r="H2247" s="76">
        <f t="shared" si="13"/>
        <v>0</v>
      </c>
      <c r="I2247" s="97"/>
      <c r="J2247" s="97"/>
      <c r="K2247" s="97"/>
      <c r="L2247" s="97"/>
      <c r="M2247" s="97"/>
      <c r="N2247" s="97"/>
      <c r="O2247" s="97"/>
      <c r="P2247" s="97"/>
      <c r="Q2247" s="97"/>
      <c r="R2247" s="97"/>
      <c r="S2247" s="97"/>
      <c r="T2247" s="97"/>
      <c r="U2247" s="97"/>
      <c r="V2247" s="97"/>
      <c r="W2247" s="97"/>
      <c r="X2247" s="97"/>
      <c r="Y2247" s="97"/>
      <c r="Z2247" s="97"/>
      <c r="AA2247" s="97"/>
      <c r="AB2247" s="97"/>
      <c r="AC2247" s="97"/>
      <c r="AD2247" s="97"/>
      <c r="AE2247" s="97"/>
      <c r="AF2247" s="97"/>
      <c r="AG2247" s="97"/>
      <c r="AH2247" s="97"/>
      <c r="AI2247" s="97"/>
      <c r="AJ2247" s="97"/>
      <c r="AK2247" s="97"/>
      <c r="AL2247" s="97"/>
      <c r="AM2247" s="97"/>
      <c r="AN2247" s="97"/>
      <c r="AO2247" s="97"/>
      <c r="AP2247" s="97"/>
      <c r="AQ2247" s="97"/>
      <c r="AR2247" s="97"/>
      <c r="AS2247" s="97"/>
      <c r="AT2247" s="97"/>
      <c r="AU2247" s="97"/>
      <c r="AV2247" s="97"/>
      <c r="AW2247" s="97"/>
      <c r="AX2247" s="97"/>
      <c r="AY2247" s="97"/>
      <c r="AZ2247" s="97"/>
      <c r="BA2247" s="97"/>
      <c r="BB2247" s="97"/>
      <c r="BC2247" s="97"/>
      <c r="BD2247" s="97"/>
      <c r="BE2247" s="97"/>
      <c r="BF2247" s="97"/>
      <c r="BG2247" s="97"/>
      <c r="BH2247" s="97"/>
      <c r="BI2247" s="97"/>
      <c r="BJ2247" s="97"/>
      <c r="BK2247" s="97"/>
      <c r="BL2247" s="97"/>
      <c r="BM2247" s="97"/>
      <c r="BN2247" s="97"/>
      <c r="BO2247" s="97"/>
      <c r="BP2247" s="97"/>
      <c r="BQ2247" s="97"/>
      <c r="BR2247" s="97"/>
      <c r="BS2247" s="97"/>
      <c r="BT2247" s="97"/>
      <c r="BU2247" s="97"/>
      <c r="BV2247" s="97"/>
      <c r="BW2247" s="97"/>
      <c r="BX2247" s="97"/>
      <c r="BY2247" s="97"/>
      <c r="BZ2247" s="97"/>
      <c r="CA2247" s="97"/>
      <c r="CB2247" s="97"/>
      <c r="CC2247" s="97"/>
      <c r="CD2247" s="97"/>
      <c r="CE2247" s="97"/>
      <c r="CF2247" s="97"/>
      <c r="CG2247" s="97"/>
      <c r="CH2247" s="97"/>
      <c r="CI2247" s="97"/>
      <c r="CJ2247" s="97"/>
      <c r="CK2247" s="97"/>
      <c r="CL2247" s="97"/>
      <c r="CM2247" s="97"/>
      <c r="CN2247" s="97"/>
      <c r="CO2247" s="97"/>
      <c r="CP2247" s="97"/>
      <c r="CQ2247" s="97"/>
      <c r="CR2247" s="97"/>
      <c r="CS2247" s="97"/>
      <c r="CT2247" s="97"/>
      <c r="CU2247" s="97"/>
      <c r="CV2247" s="97"/>
      <c r="CW2247" s="97"/>
      <c r="CX2247" s="97"/>
      <c r="CY2247" s="97"/>
      <c r="CZ2247" s="97"/>
      <c r="DA2247" s="97"/>
      <c r="DB2247" s="97"/>
      <c r="DC2247" s="97"/>
      <c r="DD2247" s="97"/>
      <c r="DE2247" s="97"/>
      <c r="DF2247" s="97"/>
      <c r="DG2247" s="97"/>
      <c r="DH2247" s="97"/>
      <c r="DI2247" s="97"/>
      <c r="DJ2247" s="97"/>
      <c r="DK2247" s="97"/>
      <c r="DL2247" s="97"/>
      <c r="DM2247" s="97"/>
      <c r="DN2247" s="97"/>
      <c r="DO2247" s="97"/>
      <c r="DP2247" s="97"/>
      <c r="DQ2247" s="97"/>
      <c r="DR2247" s="97"/>
      <c r="DS2247" s="97"/>
      <c r="DT2247" s="97"/>
      <c r="DU2247" s="97"/>
      <c r="DV2247" s="97"/>
      <c r="DW2247" s="97"/>
      <c r="DX2247" s="97"/>
      <c r="DY2247" s="97"/>
      <c r="DZ2247" s="97"/>
      <c r="EA2247" s="97"/>
      <c r="EB2247" s="97"/>
      <c r="EC2247" s="97"/>
      <c r="ED2247" s="97"/>
      <c r="EE2247" s="97"/>
      <c r="EF2247" s="97"/>
      <c r="EG2247" s="97"/>
      <c r="EH2247" s="97"/>
      <c r="EI2247" s="97"/>
      <c r="EJ2247" s="97"/>
      <c r="EK2247" s="97"/>
      <c r="EL2247" s="97"/>
      <c r="EM2247" s="97"/>
      <c r="EN2247" s="97"/>
      <c r="EO2247" s="97"/>
      <c r="EP2247" s="97"/>
      <c r="EQ2247" s="97"/>
      <c r="ER2247" s="97"/>
      <c r="ES2247" s="97"/>
      <c r="ET2247" s="97"/>
      <c r="EU2247" s="97"/>
      <c r="EV2247" s="97"/>
      <c r="EW2247" s="97"/>
      <c r="EX2247" s="97"/>
      <c r="EY2247" s="97"/>
      <c r="EZ2247" s="97"/>
      <c r="FA2247" s="97"/>
      <c r="FB2247" s="97"/>
      <c r="FC2247" s="97"/>
      <c r="FD2247" s="97"/>
      <c r="FE2247" s="97"/>
      <c r="FF2247" s="97"/>
      <c r="FG2247" s="97"/>
      <c r="FH2247" s="97"/>
      <c r="FI2247" s="97"/>
      <c r="FJ2247" s="97"/>
      <c r="FK2247" s="97"/>
      <c r="FL2247" s="97"/>
      <c r="FM2247" s="97"/>
      <c r="FN2247" s="97"/>
      <c r="FO2247" s="97"/>
      <c r="FP2247" s="97"/>
      <c r="FQ2247" s="97"/>
      <c r="FR2247" s="97"/>
      <c r="FS2247" s="97"/>
      <c r="FT2247" s="97"/>
      <c r="FU2247" s="97"/>
      <c r="FV2247" s="97"/>
      <c r="FW2247" s="97"/>
      <c r="FX2247" s="97"/>
      <c r="FY2247" s="97"/>
      <c r="FZ2247" s="97"/>
      <c r="GA2247" s="97"/>
      <c r="GB2247" s="97"/>
      <c r="GC2247" s="97"/>
      <c r="GD2247" s="97"/>
      <c r="GE2247" s="97"/>
      <c r="GF2247" s="97"/>
      <c r="GG2247" s="97"/>
      <c r="GH2247" s="97"/>
      <c r="GI2247" s="97"/>
      <c r="GJ2247" s="97"/>
      <c r="GK2247" s="97"/>
      <c r="GL2247" s="97"/>
      <c r="GM2247" s="97"/>
      <c r="GN2247" s="97"/>
      <c r="GO2247" s="97"/>
      <c r="GP2247" s="97"/>
      <c r="GQ2247" s="97"/>
      <c r="GR2247" s="97"/>
      <c r="GS2247" s="97"/>
      <c r="GT2247" s="97"/>
      <c r="GU2247" s="97"/>
      <c r="GV2247" s="97"/>
      <c r="GW2247" s="97"/>
      <c r="GX2247" s="97"/>
      <c r="GY2247" s="97"/>
      <c r="GZ2247" s="97"/>
      <c r="HA2247" s="97"/>
      <c r="HB2247" s="97"/>
      <c r="HC2247" s="97"/>
      <c r="HD2247" s="97"/>
      <c r="HE2247" s="97"/>
      <c r="HF2247" s="97"/>
      <c r="HG2247" s="97"/>
      <c r="HH2247" s="97"/>
      <c r="HI2247" s="97"/>
      <c r="HJ2247" s="97"/>
      <c r="HK2247" s="97"/>
      <c r="HL2247" s="97"/>
      <c r="HM2247" s="97"/>
      <c r="HN2247" s="97"/>
      <c r="HO2247" s="97"/>
      <c r="HP2247" s="97"/>
      <c r="HQ2247" s="97"/>
      <c r="HR2247" s="97"/>
      <c r="HS2247" s="97"/>
      <c r="HT2247" s="97"/>
      <c r="HU2247" s="97"/>
      <c r="HV2247" s="97"/>
      <c r="HW2247" s="97"/>
      <c r="HX2247" s="97"/>
      <c r="HY2247" s="97"/>
      <c r="HZ2247" s="97"/>
      <c r="IA2247" s="97"/>
      <c r="IB2247" s="97"/>
      <c r="IC2247" s="97"/>
      <c r="ID2247" s="97"/>
      <c r="IE2247" s="97"/>
      <c r="IF2247" s="97"/>
      <c r="IG2247" s="97"/>
    </row>
    <row r="2248" spans="1:255" ht="30.2" customHeight="1" thickBot="1">
      <c r="A2248" s="11"/>
      <c r="B2248" s="40"/>
      <c r="D2248" s="11"/>
      <c r="G2248" s="15" t="s">
        <v>6</v>
      </c>
      <c r="H2248" s="16">
        <f>SUM(H12:H2247)</f>
        <v>0</v>
      </c>
    </row>
    <row r="2249" spans="1:255" ht="30.2" customHeight="1"/>
    <row r="2250" spans="1:255" ht="30.2" customHeight="1"/>
    <row r="2251" spans="1:255" ht="30.2" customHeight="1"/>
    <row r="2252" spans="1:255" ht="30.2" customHeight="1"/>
    <row r="2253" spans="1:255" s="18" customFormat="1" ht="30.2" customHeight="1">
      <c r="B2253" s="41"/>
      <c r="C2253" s="12"/>
      <c r="E2253" s="13"/>
      <c r="F2253" s="14"/>
      <c r="H2253" s="19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  <c r="AB2253" s="17"/>
      <c r="AC2253" s="17"/>
      <c r="AD2253" s="17"/>
      <c r="AE2253" s="17"/>
      <c r="AF2253" s="17"/>
      <c r="AG2253" s="17"/>
      <c r="AH2253" s="17"/>
      <c r="AI2253" s="17"/>
      <c r="AJ2253" s="17"/>
      <c r="AK2253" s="17"/>
      <c r="AL2253" s="17"/>
      <c r="AM2253" s="17"/>
      <c r="AN2253" s="17"/>
      <c r="AO2253" s="17"/>
      <c r="AP2253" s="17"/>
      <c r="AQ2253" s="17"/>
      <c r="AR2253" s="17"/>
      <c r="AS2253" s="17"/>
      <c r="AT2253" s="17"/>
      <c r="AU2253" s="17"/>
      <c r="AV2253" s="17"/>
      <c r="AW2253" s="17"/>
      <c r="AX2253" s="17"/>
      <c r="AY2253" s="17"/>
      <c r="AZ2253" s="17"/>
      <c r="BA2253" s="17"/>
      <c r="BB2253" s="17"/>
      <c r="BC2253" s="17"/>
      <c r="BD2253" s="17"/>
      <c r="BE2253" s="17"/>
      <c r="BF2253" s="17"/>
      <c r="BG2253" s="17"/>
      <c r="BH2253" s="17"/>
      <c r="BI2253" s="17"/>
      <c r="BJ2253" s="17"/>
      <c r="BK2253" s="17"/>
      <c r="BL2253" s="17"/>
      <c r="BM2253" s="17"/>
      <c r="BN2253" s="17"/>
      <c r="BO2253" s="17"/>
      <c r="BP2253" s="17"/>
      <c r="BQ2253" s="17"/>
      <c r="BR2253" s="17"/>
      <c r="BS2253" s="17"/>
      <c r="BT2253" s="17"/>
      <c r="BU2253" s="17"/>
      <c r="BV2253" s="17"/>
      <c r="BW2253" s="17"/>
      <c r="BX2253" s="17"/>
      <c r="BY2253" s="17"/>
      <c r="BZ2253" s="17"/>
      <c r="CA2253" s="17"/>
      <c r="CB2253" s="17"/>
      <c r="CC2253" s="17"/>
      <c r="CD2253" s="17"/>
      <c r="CE2253" s="17"/>
      <c r="CF2253" s="17"/>
      <c r="CG2253" s="17"/>
      <c r="CH2253" s="17"/>
      <c r="CI2253" s="17"/>
      <c r="CJ2253" s="17"/>
      <c r="CK2253" s="17"/>
      <c r="CL2253" s="17"/>
      <c r="CM2253" s="17"/>
      <c r="CN2253" s="17"/>
      <c r="CO2253" s="17"/>
      <c r="CP2253" s="17"/>
      <c r="CQ2253" s="17"/>
      <c r="CR2253" s="17"/>
      <c r="CS2253" s="17"/>
      <c r="CT2253" s="17"/>
      <c r="CU2253" s="17"/>
      <c r="CV2253" s="17"/>
      <c r="CW2253" s="17"/>
      <c r="CX2253" s="17"/>
      <c r="CY2253" s="17"/>
      <c r="CZ2253" s="17"/>
      <c r="DA2253" s="17"/>
      <c r="DB2253" s="17"/>
      <c r="DC2253" s="17"/>
      <c r="DD2253" s="17"/>
      <c r="DE2253" s="17"/>
      <c r="DF2253" s="17"/>
      <c r="DG2253" s="17"/>
      <c r="DH2253" s="17"/>
      <c r="DI2253" s="17"/>
      <c r="DJ2253" s="17"/>
      <c r="DK2253" s="17"/>
      <c r="DL2253" s="17"/>
      <c r="DM2253" s="17"/>
      <c r="DN2253" s="17"/>
      <c r="DO2253" s="17"/>
      <c r="DP2253" s="17"/>
      <c r="DQ2253" s="17"/>
      <c r="DR2253" s="17"/>
      <c r="DS2253" s="17"/>
      <c r="DT2253" s="17"/>
      <c r="DU2253" s="17"/>
      <c r="DV2253" s="17"/>
      <c r="DW2253" s="17"/>
      <c r="DX2253" s="17"/>
      <c r="DY2253" s="17"/>
      <c r="DZ2253" s="17"/>
      <c r="EA2253" s="17"/>
      <c r="EB2253" s="17"/>
      <c r="EC2253" s="17"/>
      <c r="ED2253" s="17"/>
      <c r="EE2253" s="17"/>
      <c r="EF2253" s="17"/>
      <c r="EG2253" s="17"/>
      <c r="EH2253" s="17"/>
      <c r="EI2253" s="17"/>
      <c r="EJ2253" s="17"/>
      <c r="EK2253" s="17"/>
      <c r="EL2253" s="17"/>
      <c r="EM2253" s="17"/>
      <c r="EN2253" s="17"/>
      <c r="EO2253" s="17"/>
      <c r="EP2253" s="17"/>
      <c r="EQ2253" s="17"/>
      <c r="ER2253" s="17"/>
      <c r="ES2253" s="17"/>
      <c r="ET2253" s="17"/>
      <c r="EU2253" s="17"/>
      <c r="EV2253" s="17"/>
      <c r="EW2253" s="17"/>
      <c r="EX2253" s="17"/>
      <c r="EY2253" s="17"/>
      <c r="EZ2253" s="17"/>
      <c r="FA2253" s="17"/>
      <c r="FB2253" s="17"/>
      <c r="FC2253" s="17"/>
      <c r="FD2253" s="17"/>
      <c r="FE2253" s="17"/>
      <c r="FF2253" s="17"/>
      <c r="FG2253" s="17"/>
      <c r="FH2253" s="17"/>
      <c r="FI2253" s="17"/>
      <c r="FJ2253" s="17"/>
      <c r="FK2253" s="17"/>
      <c r="FL2253" s="17"/>
      <c r="FM2253" s="17"/>
      <c r="FN2253" s="17"/>
      <c r="FO2253" s="17"/>
      <c r="FP2253" s="17"/>
      <c r="FQ2253" s="17"/>
      <c r="FR2253" s="17"/>
      <c r="FS2253" s="17"/>
      <c r="FT2253" s="17"/>
      <c r="FU2253" s="17"/>
      <c r="FV2253" s="17"/>
      <c r="FW2253" s="17"/>
      <c r="FX2253" s="17"/>
      <c r="FY2253" s="17"/>
      <c r="FZ2253" s="17"/>
      <c r="GA2253" s="17"/>
      <c r="GB2253" s="17"/>
      <c r="GC2253" s="17"/>
      <c r="GD2253" s="17"/>
      <c r="GE2253" s="17"/>
      <c r="GF2253" s="17"/>
      <c r="GG2253" s="17"/>
      <c r="GH2253" s="17"/>
      <c r="GI2253" s="17"/>
      <c r="GJ2253" s="17"/>
      <c r="GK2253" s="17"/>
      <c r="GL2253" s="17"/>
      <c r="GM2253" s="17"/>
      <c r="GN2253" s="17"/>
      <c r="GO2253" s="17"/>
      <c r="GP2253" s="17"/>
      <c r="GQ2253" s="17"/>
      <c r="GR2253" s="17"/>
      <c r="GS2253" s="17"/>
      <c r="GT2253" s="17"/>
      <c r="GU2253" s="17"/>
      <c r="GV2253" s="17"/>
      <c r="GW2253" s="17"/>
      <c r="GX2253" s="17"/>
      <c r="GY2253" s="17"/>
      <c r="GZ2253" s="17"/>
      <c r="HA2253" s="17"/>
      <c r="HB2253" s="17"/>
      <c r="HC2253" s="17"/>
      <c r="HD2253" s="17"/>
      <c r="HE2253" s="17"/>
      <c r="HF2253" s="17"/>
      <c r="HG2253" s="17"/>
      <c r="HH2253" s="17"/>
      <c r="HI2253" s="17"/>
      <c r="HJ2253" s="17"/>
      <c r="HK2253" s="17"/>
      <c r="HL2253" s="17"/>
      <c r="HM2253" s="17"/>
      <c r="HN2253" s="17"/>
      <c r="HO2253" s="17"/>
      <c r="HP2253" s="17"/>
      <c r="HQ2253" s="17"/>
      <c r="HR2253" s="17"/>
      <c r="HS2253" s="17"/>
      <c r="HT2253" s="17"/>
      <c r="HU2253" s="17"/>
      <c r="HV2253" s="17"/>
      <c r="HW2253" s="17"/>
      <c r="HX2253" s="17"/>
      <c r="HY2253" s="17"/>
      <c r="HZ2253" s="17"/>
      <c r="IA2253" s="17"/>
      <c r="IB2253" s="17"/>
      <c r="IC2253" s="17"/>
      <c r="ID2253" s="17"/>
      <c r="IE2253" s="17"/>
      <c r="IF2253" s="17"/>
      <c r="IG2253" s="17"/>
      <c r="IH2253" s="17"/>
      <c r="II2253" s="17"/>
      <c r="IJ2253" s="17"/>
      <c r="IK2253" s="17"/>
      <c r="IL2253" s="17"/>
      <c r="IM2253" s="17"/>
      <c r="IN2253" s="17"/>
      <c r="IO2253" s="17"/>
      <c r="IP2253" s="17"/>
      <c r="IQ2253" s="17"/>
      <c r="IR2253" s="17"/>
      <c r="IS2253" s="17"/>
      <c r="IT2253" s="17"/>
      <c r="IU2253" s="17"/>
    </row>
    <row r="2254" spans="1:255" s="18" customFormat="1" ht="30.2" customHeight="1">
      <c r="B2254" s="41"/>
      <c r="C2254" s="12"/>
      <c r="E2254" s="13"/>
      <c r="F2254" s="14"/>
      <c r="H2254" s="19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  <c r="AD2254" s="17"/>
      <c r="AE2254" s="17"/>
      <c r="AF2254" s="17"/>
      <c r="AG2254" s="17"/>
      <c r="AH2254" s="17"/>
      <c r="AI2254" s="17"/>
      <c r="AJ2254" s="17"/>
      <c r="AK2254" s="17"/>
      <c r="AL2254" s="17"/>
      <c r="AM2254" s="17"/>
      <c r="AN2254" s="17"/>
      <c r="AO2254" s="17"/>
      <c r="AP2254" s="17"/>
      <c r="AQ2254" s="17"/>
      <c r="AR2254" s="17"/>
      <c r="AS2254" s="17"/>
      <c r="AT2254" s="17"/>
      <c r="AU2254" s="17"/>
      <c r="AV2254" s="17"/>
      <c r="AW2254" s="17"/>
      <c r="AX2254" s="17"/>
      <c r="AY2254" s="17"/>
      <c r="AZ2254" s="17"/>
      <c r="BA2254" s="17"/>
      <c r="BB2254" s="17"/>
      <c r="BC2254" s="17"/>
      <c r="BD2254" s="17"/>
      <c r="BE2254" s="17"/>
      <c r="BF2254" s="17"/>
      <c r="BG2254" s="17"/>
      <c r="BH2254" s="17"/>
      <c r="BI2254" s="17"/>
      <c r="BJ2254" s="17"/>
      <c r="BK2254" s="17"/>
      <c r="BL2254" s="17"/>
      <c r="BM2254" s="17"/>
      <c r="BN2254" s="17"/>
      <c r="BO2254" s="17"/>
      <c r="BP2254" s="17"/>
      <c r="BQ2254" s="17"/>
      <c r="BR2254" s="17"/>
      <c r="BS2254" s="17"/>
      <c r="BT2254" s="17"/>
      <c r="BU2254" s="17"/>
      <c r="BV2254" s="17"/>
      <c r="BW2254" s="17"/>
      <c r="BX2254" s="17"/>
      <c r="BY2254" s="17"/>
      <c r="BZ2254" s="17"/>
      <c r="CA2254" s="17"/>
      <c r="CB2254" s="17"/>
      <c r="CC2254" s="17"/>
      <c r="CD2254" s="17"/>
      <c r="CE2254" s="17"/>
      <c r="CF2254" s="17"/>
      <c r="CG2254" s="17"/>
      <c r="CH2254" s="17"/>
      <c r="CI2254" s="17"/>
      <c r="CJ2254" s="17"/>
      <c r="CK2254" s="17"/>
      <c r="CL2254" s="17"/>
      <c r="CM2254" s="17"/>
      <c r="CN2254" s="17"/>
      <c r="CO2254" s="17"/>
      <c r="CP2254" s="17"/>
      <c r="CQ2254" s="17"/>
      <c r="CR2254" s="17"/>
      <c r="CS2254" s="17"/>
      <c r="CT2254" s="17"/>
      <c r="CU2254" s="17"/>
      <c r="CV2254" s="17"/>
      <c r="CW2254" s="17"/>
      <c r="CX2254" s="17"/>
      <c r="CY2254" s="17"/>
      <c r="CZ2254" s="17"/>
      <c r="DA2254" s="17"/>
      <c r="DB2254" s="17"/>
      <c r="DC2254" s="17"/>
      <c r="DD2254" s="17"/>
      <c r="DE2254" s="17"/>
      <c r="DF2254" s="17"/>
      <c r="DG2254" s="17"/>
      <c r="DH2254" s="17"/>
      <c r="DI2254" s="17"/>
      <c r="DJ2254" s="17"/>
      <c r="DK2254" s="17"/>
      <c r="DL2254" s="17"/>
      <c r="DM2254" s="17"/>
      <c r="DN2254" s="17"/>
      <c r="DO2254" s="17"/>
      <c r="DP2254" s="17"/>
      <c r="DQ2254" s="17"/>
      <c r="DR2254" s="17"/>
      <c r="DS2254" s="17"/>
      <c r="DT2254" s="17"/>
      <c r="DU2254" s="17"/>
      <c r="DV2254" s="17"/>
      <c r="DW2254" s="17"/>
      <c r="DX2254" s="17"/>
      <c r="DY2254" s="17"/>
      <c r="DZ2254" s="17"/>
      <c r="EA2254" s="17"/>
      <c r="EB2254" s="17"/>
      <c r="EC2254" s="17"/>
      <c r="ED2254" s="17"/>
      <c r="EE2254" s="17"/>
      <c r="EF2254" s="17"/>
      <c r="EG2254" s="17"/>
      <c r="EH2254" s="17"/>
      <c r="EI2254" s="17"/>
      <c r="EJ2254" s="17"/>
      <c r="EK2254" s="17"/>
      <c r="EL2254" s="17"/>
      <c r="EM2254" s="17"/>
      <c r="EN2254" s="17"/>
      <c r="EO2254" s="17"/>
      <c r="EP2254" s="17"/>
      <c r="EQ2254" s="17"/>
      <c r="ER2254" s="17"/>
      <c r="ES2254" s="17"/>
      <c r="ET2254" s="17"/>
      <c r="EU2254" s="17"/>
      <c r="EV2254" s="17"/>
      <c r="EW2254" s="17"/>
      <c r="EX2254" s="17"/>
      <c r="EY2254" s="17"/>
      <c r="EZ2254" s="17"/>
      <c r="FA2254" s="17"/>
      <c r="FB2254" s="17"/>
      <c r="FC2254" s="17"/>
      <c r="FD2254" s="17"/>
      <c r="FE2254" s="17"/>
      <c r="FF2254" s="17"/>
      <c r="FG2254" s="17"/>
      <c r="FH2254" s="17"/>
      <c r="FI2254" s="17"/>
      <c r="FJ2254" s="17"/>
      <c r="FK2254" s="17"/>
      <c r="FL2254" s="17"/>
      <c r="FM2254" s="17"/>
      <c r="FN2254" s="17"/>
      <c r="FO2254" s="17"/>
      <c r="FP2254" s="17"/>
      <c r="FQ2254" s="17"/>
      <c r="FR2254" s="17"/>
      <c r="FS2254" s="17"/>
      <c r="FT2254" s="17"/>
      <c r="FU2254" s="17"/>
      <c r="FV2254" s="17"/>
      <c r="FW2254" s="17"/>
      <c r="FX2254" s="17"/>
      <c r="FY2254" s="17"/>
      <c r="FZ2254" s="17"/>
      <c r="GA2254" s="17"/>
      <c r="GB2254" s="17"/>
      <c r="GC2254" s="17"/>
      <c r="GD2254" s="17"/>
      <c r="GE2254" s="17"/>
      <c r="GF2254" s="17"/>
      <c r="GG2254" s="17"/>
      <c r="GH2254" s="17"/>
      <c r="GI2254" s="17"/>
      <c r="GJ2254" s="17"/>
      <c r="GK2254" s="17"/>
      <c r="GL2254" s="17"/>
      <c r="GM2254" s="17"/>
      <c r="GN2254" s="17"/>
      <c r="GO2254" s="17"/>
      <c r="GP2254" s="17"/>
      <c r="GQ2254" s="17"/>
      <c r="GR2254" s="17"/>
      <c r="GS2254" s="17"/>
      <c r="GT2254" s="17"/>
      <c r="GU2254" s="17"/>
      <c r="GV2254" s="17"/>
      <c r="GW2254" s="17"/>
      <c r="GX2254" s="17"/>
      <c r="GY2254" s="17"/>
      <c r="GZ2254" s="17"/>
      <c r="HA2254" s="17"/>
      <c r="HB2254" s="17"/>
      <c r="HC2254" s="17"/>
      <c r="HD2254" s="17"/>
      <c r="HE2254" s="17"/>
      <c r="HF2254" s="17"/>
      <c r="HG2254" s="17"/>
      <c r="HH2254" s="17"/>
      <c r="HI2254" s="17"/>
      <c r="HJ2254" s="17"/>
      <c r="HK2254" s="17"/>
      <c r="HL2254" s="17"/>
      <c r="HM2254" s="17"/>
      <c r="HN2254" s="17"/>
      <c r="HO2254" s="17"/>
      <c r="HP2254" s="17"/>
      <c r="HQ2254" s="17"/>
      <c r="HR2254" s="17"/>
      <c r="HS2254" s="17"/>
      <c r="HT2254" s="17"/>
      <c r="HU2254" s="17"/>
      <c r="HV2254" s="17"/>
      <c r="HW2254" s="17"/>
      <c r="HX2254" s="17"/>
      <c r="HY2254" s="17"/>
      <c r="HZ2254" s="17"/>
      <c r="IA2254" s="17"/>
      <c r="IB2254" s="17"/>
      <c r="IC2254" s="17"/>
      <c r="ID2254" s="17"/>
      <c r="IE2254" s="17"/>
      <c r="IF2254" s="17"/>
      <c r="IG2254" s="17"/>
      <c r="IH2254" s="17"/>
      <c r="II2254" s="17"/>
      <c r="IJ2254" s="17"/>
      <c r="IK2254" s="17"/>
      <c r="IL2254" s="17"/>
      <c r="IM2254" s="17"/>
      <c r="IN2254" s="17"/>
      <c r="IO2254" s="17"/>
      <c r="IP2254" s="17"/>
      <c r="IQ2254" s="17"/>
      <c r="IR2254" s="17"/>
      <c r="IS2254" s="17"/>
      <c r="IT2254" s="17"/>
      <c r="IU2254" s="17"/>
    </row>
    <row r="2255" spans="1:255" s="18" customFormat="1" ht="30.2" customHeight="1">
      <c r="B2255" s="41"/>
      <c r="C2255" s="12"/>
      <c r="E2255" s="13"/>
      <c r="F2255" s="14"/>
      <c r="H2255" s="19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  <c r="AB2255" s="17"/>
      <c r="AC2255" s="17"/>
      <c r="AD2255" s="17"/>
      <c r="AE2255" s="17"/>
      <c r="AF2255" s="17"/>
      <c r="AG2255" s="17"/>
      <c r="AH2255" s="17"/>
      <c r="AI2255" s="17"/>
      <c r="AJ2255" s="17"/>
      <c r="AK2255" s="17"/>
      <c r="AL2255" s="17"/>
      <c r="AM2255" s="17"/>
      <c r="AN2255" s="17"/>
      <c r="AO2255" s="17"/>
      <c r="AP2255" s="17"/>
      <c r="AQ2255" s="17"/>
      <c r="AR2255" s="17"/>
      <c r="AS2255" s="17"/>
      <c r="AT2255" s="17"/>
      <c r="AU2255" s="17"/>
      <c r="AV2255" s="17"/>
      <c r="AW2255" s="17"/>
      <c r="AX2255" s="17"/>
      <c r="AY2255" s="17"/>
      <c r="AZ2255" s="17"/>
      <c r="BA2255" s="17"/>
      <c r="BB2255" s="17"/>
      <c r="BC2255" s="17"/>
      <c r="BD2255" s="17"/>
      <c r="BE2255" s="17"/>
      <c r="BF2255" s="17"/>
      <c r="BG2255" s="17"/>
      <c r="BH2255" s="17"/>
      <c r="BI2255" s="17"/>
      <c r="BJ2255" s="17"/>
      <c r="BK2255" s="17"/>
      <c r="BL2255" s="17"/>
      <c r="BM2255" s="17"/>
      <c r="BN2255" s="17"/>
      <c r="BO2255" s="17"/>
      <c r="BP2255" s="17"/>
      <c r="BQ2255" s="17"/>
      <c r="BR2255" s="17"/>
      <c r="BS2255" s="17"/>
      <c r="BT2255" s="17"/>
      <c r="BU2255" s="17"/>
      <c r="BV2255" s="17"/>
      <c r="BW2255" s="17"/>
      <c r="BX2255" s="17"/>
      <c r="BY2255" s="17"/>
      <c r="BZ2255" s="17"/>
      <c r="CA2255" s="17"/>
      <c r="CB2255" s="17"/>
      <c r="CC2255" s="17"/>
      <c r="CD2255" s="17"/>
      <c r="CE2255" s="17"/>
      <c r="CF2255" s="17"/>
      <c r="CG2255" s="17"/>
      <c r="CH2255" s="17"/>
      <c r="CI2255" s="17"/>
      <c r="CJ2255" s="17"/>
      <c r="CK2255" s="17"/>
      <c r="CL2255" s="17"/>
      <c r="CM2255" s="17"/>
      <c r="CN2255" s="17"/>
      <c r="CO2255" s="17"/>
      <c r="CP2255" s="17"/>
      <c r="CQ2255" s="17"/>
      <c r="CR2255" s="17"/>
      <c r="CS2255" s="17"/>
      <c r="CT2255" s="17"/>
      <c r="CU2255" s="17"/>
      <c r="CV2255" s="17"/>
      <c r="CW2255" s="17"/>
      <c r="CX2255" s="17"/>
      <c r="CY2255" s="17"/>
      <c r="CZ2255" s="17"/>
      <c r="DA2255" s="17"/>
      <c r="DB2255" s="17"/>
      <c r="DC2255" s="17"/>
      <c r="DD2255" s="17"/>
      <c r="DE2255" s="17"/>
      <c r="DF2255" s="17"/>
      <c r="DG2255" s="17"/>
      <c r="DH2255" s="17"/>
      <c r="DI2255" s="17"/>
      <c r="DJ2255" s="17"/>
      <c r="DK2255" s="17"/>
      <c r="DL2255" s="17"/>
      <c r="DM2255" s="17"/>
      <c r="DN2255" s="17"/>
      <c r="DO2255" s="17"/>
      <c r="DP2255" s="17"/>
      <c r="DQ2255" s="17"/>
      <c r="DR2255" s="17"/>
      <c r="DS2255" s="17"/>
      <c r="DT2255" s="17"/>
      <c r="DU2255" s="17"/>
      <c r="DV2255" s="17"/>
      <c r="DW2255" s="17"/>
      <c r="DX2255" s="17"/>
      <c r="DY2255" s="17"/>
      <c r="DZ2255" s="17"/>
      <c r="EA2255" s="17"/>
      <c r="EB2255" s="17"/>
      <c r="EC2255" s="17"/>
      <c r="ED2255" s="17"/>
      <c r="EE2255" s="17"/>
      <c r="EF2255" s="17"/>
      <c r="EG2255" s="17"/>
      <c r="EH2255" s="17"/>
      <c r="EI2255" s="17"/>
      <c r="EJ2255" s="17"/>
      <c r="EK2255" s="17"/>
      <c r="EL2255" s="17"/>
      <c r="EM2255" s="17"/>
      <c r="EN2255" s="17"/>
      <c r="EO2255" s="17"/>
      <c r="EP2255" s="17"/>
      <c r="EQ2255" s="17"/>
      <c r="ER2255" s="17"/>
      <c r="ES2255" s="17"/>
      <c r="ET2255" s="17"/>
      <c r="EU2255" s="17"/>
      <c r="EV2255" s="17"/>
      <c r="EW2255" s="17"/>
      <c r="EX2255" s="17"/>
      <c r="EY2255" s="17"/>
      <c r="EZ2255" s="17"/>
      <c r="FA2255" s="17"/>
      <c r="FB2255" s="17"/>
      <c r="FC2255" s="17"/>
      <c r="FD2255" s="17"/>
      <c r="FE2255" s="17"/>
      <c r="FF2255" s="17"/>
      <c r="FG2255" s="17"/>
      <c r="FH2255" s="17"/>
      <c r="FI2255" s="17"/>
      <c r="FJ2255" s="17"/>
      <c r="FK2255" s="17"/>
      <c r="FL2255" s="17"/>
      <c r="FM2255" s="17"/>
      <c r="FN2255" s="17"/>
      <c r="FO2255" s="17"/>
      <c r="FP2255" s="17"/>
      <c r="FQ2255" s="17"/>
      <c r="FR2255" s="17"/>
      <c r="FS2255" s="17"/>
      <c r="FT2255" s="17"/>
      <c r="FU2255" s="17"/>
      <c r="FV2255" s="17"/>
      <c r="FW2255" s="17"/>
      <c r="FX2255" s="17"/>
      <c r="FY2255" s="17"/>
      <c r="FZ2255" s="17"/>
      <c r="GA2255" s="17"/>
      <c r="GB2255" s="17"/>
      <c r="GC2255" s="17"/>
      <c r="GD2255" s="17"/>
      <c r="GE2255" s="17"/>
      <c r="GF2255" s="17"/>
      <c r="GG2255" s="17"/>
      <c r="GH2255" s="17"/>
      <c r="GI2255" s="17"/>
      <c r="GJ2255" s="17"/>
      <c r="GK2255" s="17"/>
      <c r="GL2255" s="17"/>
      <c r="GM2255" s="17"/>
      <c r="GN2255" s="17"/>
      <c r="GO2255" s="17"/>
      <c r="GP2255" s="17"/>
      <c r="GQ2255" s="17"/>
      <c r="GR2255" s="17"/>
      <c r="GS2255" s="17"/>
      <c r="GT2255" s="17"/>
      <c r="GU2255" s="17"/>
      <c r="GV2255" s="17"/>
      <c r="GW2255" s="17"/>
      <c r="GX2255" s="17"/>
      <c r="GY2255" s="17"/>
      <c r="GZ2255" s="17"/>
      <c r="HA2255" s="17"/>
      <c r="HB2255" s="17"/>
      <c r="HC2255" s="17"/>
      <c r="HD2255" s="17"/>
      <c r="HE2255" s="17"/>
      <c r="HF2255" s="17"/>
      <c r="HG2255" s="17"/>
      <c r="HH2255" s="17"/>
      <c r="HI2255" s="17"/>
      <c r="HJ2255" s="17"/>
      <c r="HK2255" s="17"/>
      <c r="HL2255" s="17"/>
      <c r="HM2255" s="17"/>
      <c r="HN2255" s="17"/>
      <c r="HO2255" s="17"/>
      <c r="HP2255" s="17"/>
      <c r="HQ2255" s="17"/>
      <c r="HR2255" s="17"/>
      <c r="HS2255" s="17"/>
      <c r="HT2255" s="17"/>
      <c r="HU2255" s="17"/>
      <c r="HV2255" s="17"/>
      <c r="HW2255" s="17"/>
      <c r="HX2255" s="17"/>
      <c r="HY2255" s="17"/>
      <c r="HZ2255" s="17"/>
      <c r="IA2255" s="17"/>
      <c r="IB2255" s="17"/>
      <c r="IC2255" s="17"/>
      <c r="ID2255" s="17"/>
      <c r="IE2255" s="17"/>
      <c r="IF2255" s="17"/>
      <c r="IG2255" s="17"/>
      <c r="IH2255" s="17"/>
      <c r="II2255" s="17"/>
      <c r="IJ2255" s="17"/>
      <c r="IK2255" s="17"/>
      <c r="IL2255" s="17"/>
      <c r="IM2255" s="17"/>
      <c r="IN2255" s="17"/>
      <c r="IO2255" s="17"/>
      <c r="IP2255" s="17"/>
      <c r="IQ2255" s="17"/>
      <c r="IR2255" s="17"/>
      <c r="IS2255" s="17"/>
      <c r="IT2255" s="17"/>
      <c r="IU2255" s="17"/>
    </row>
    <row r="2256" spans="1:255" s="18" customFormat="1" ht="30.2" customHeight="1">
      <c r="B2256" s="41"/>
      <c r="C2256" s="12"/>
      <c r="E2256" s="13"/>
      <c r="F2256" s="14"/>
      <c r="H2256" s="19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  <c r="AD2256" s="17"/>
      <c r="AE2256" s="17"/>
      <c r="AF2256" s="17"/>
      <c r="AG2256" s="17"/>
      <c r="AH2256" s="17"/>
      <c r="AI2256" s="17"/>
      <c r="AJ2256" s="17"/>
      <c r="AK2256" s="17"/>
      <c r="AL2256" s="17"/>
      <c r="AM2256" s="17"/>
      <c r="AN2256" s="17"/>
      <c r="AO2256" s="17"/>
      <c r="AP2256" s="17"/>
      <c r="AQ2256" s="17"/>
      <c r="AR2256" s="17"/>
      <c r="AS2256" s="17"/>
      <c r="AT2256" s="17"/>
      <c r="AU2256" s="17"/>
      <c r="AV2256" s="17"/>
      <c r="AW2256" s="17"/>
      <c r="AX2256" s="17"/>
      <c r="AY2256" s="17"/>
      <c r="AZ2256" s="17"/>
      <c r="BA2256" s="17"/>
      <c r="BB2256" s="17"/>
      <c r="BC2256" s="17"/>
      <c r="BD2256" s="17"/>
      <c r="BE2256" s="17"/>
      <c r="BF2256" s="17"/>
      <c r="BG2256" s="17"/>
      <c r="BH2256" s="17"/>
      <c r="BI2256" s="17"/>
      <c r="BJ2256" s="17"/>
      <c r="BK2256" s="17"/>
      <c r="BL2256" s="17"/>
      <c r="BM2256" s="17"/>
      <c r="BN2256" s="17"/>
      <c r="BO2256" s="17"/>
      <c r="BP2256" s="17"/>
      <c r="BQ2256" s="17"/>
      <c r="BR2256" s="17"/>
      <c r="BS2256" s="17"/>
      <c r="BT2256" s="17"/>
      <c r="BU2256" s="17"/>
      <c r="BV2256" s="17"/>
      <c r="BW2256" s="17"/>
      <c r="BX2256" s="17"/>
      <c r="BY2256" s="17"/>
      <c r="BZ2256" s="17"/>
      <c r="CA2256" s="17"/>
      <c r="CB2256" s="17"/>
      <c r="CC2256" s="17"/>
      <c r="CD2256" s="17"/>
      <c r="CE2256" s="17"/>
      <c r="CF2256" s="17"/>
      <c r="CG2256" s="17"/>
      <c r="CH2256" s="17"/>
      <c r="CI2256" s="17"/>
      <c r="CJ2256" s="17"/>
      <c r="CK2256" s="17"/>
      <c r="CL2256" s="17"/>
      <c r="CM2256" s="17"/>
      <c r="CN2256" s="17"/>
      <c r="CO2256" s="17"/>
      <c r="CP2256" s="17"/>
      <c r="CQ2256" s="17"/>
      <c r="CR2256" s="17"/>
      <c r="CS2256" s="17"/>
      <c r="CT2256" s="17"/>
      <c r="CU2256" s="17"/>
      <c r="CV2256" s="17"/>
      <c r="CW2256" s="17"/>
      <c r="CX2256" s="17"/>
      <c r="CY2256" s="17"/>
      <c r="CZ2256" s="17"/>
      <c r="DA2256" s="17"/>
      <c r="DB2256" s="17"/>
      <c r="DC2256" s="17"/>
      <c r="DD2256" s="17"/>
      <c r="DE2256" s="17"/>
      <c r="DF2256" s="17"/>
      <c r="DG2256" s="17"/>
      <c r="DH2256" s="17"/>
      <c r="DI2256" s="17"/>
      <c r="DJ2256" s="17"/>
      <c r="DK2256" s="17"/>
      <c r="DL2256" s="17"/>
      <c r="DM2256" s="17"/>
      <c r="DN2256" s="17"/>
      <c r="DO2256" s="17"/>
      <c r="DP2256" s="17"/>
      <c r="DQ2256" s="17"/>
      <c r="DR2256" s="17"/>
      <c r="DS2256" s="17"/>
      <c r="DT2256" s="17"/>
      <c r="DU2256" s="17"/>
      <c r="DV2256" s="17"/>
      <c r="DW2256" s="17"/>
      <c r="DX2256" s="17"/>
      <c r="DY2256" s="17"/>
      <c r="DZ2256" s="17"/>
      <c r="EA2256" s="17"/>
      <c r="EB2256" s="17"/>
      <c r="EC2256" s="17"/>
      <c r="ED2256" s="17"/>
      <c r="EE2256" s="17"/>
      <c r="EF2256" s="17"/>
      <c r="EG2256" s="17"/>
      <c r="EH2256" s="17"/>
      <c r="EI2256" s="17"/>
      <c r="EJ2256" s="17"/>
      <c r="EK2256" s="17"/>
      <c r="EL2256" s="17"/>
      <c r="EM2256" s="17"/>
      <c r="EN2256" s="17"/>
      <c r="EO2256" s="17"/>
      <c r="EP2256" s="17"/>
      <c r="EQ2256" s="17"/>
      <c r="ER2256" s="17"/>
      <c r="ES2256" s="17"/>
      <c r="ET2256" s="17"/>
      <c r="EU2256" s="17"/>
      <c r="EV2256" s="17"/>
      <c r="EW2256" s="17"/>
      <c r="EX2256" s="17"/>
      <c r="EY2256" s="17"/>
      <c r="EZ2256" s="17"/>
      <c r="FA2256" s="17"/>
      <c r="FB2256" s="17"/>
      <c r="FC2256" s="17"/>
      <c r="FD2256" s="17"/>
      <c r="FE2256" s="17"/>
      <c r="FF2256" s="17"/>
      <c r="FG2256" s="17"/>
      <c r="FH2256" s="17"/>
      <c r="FI2256" s="17"/>
      <c r="FJ2256" s="17"/>
      <c r="FK2256" s="17"/>
      <c r="FL2256" s="17"/>
      <c r="FM2256" s="17"/>
      <c r="FN2256" s="17"/>
      <c r="FO2256" s="17"/>
      <c r="FP2256" s="17"/>
      <c r="FQ2256" s="17"/>
      <c r="FR2256" s="17"/>
      <c r="FS2256" s="17"/>
      <c r="FT2256" s="17"/>
      <c r="FU2256" s="17"/>
      <c r="FV2256" s="17"/>
      <c r="FW2256" s="17"/>
      <c r="FX2256" s="17"/>
      <c r="FY2256" s="17"/>
      <c r="FZ2256" s="17"/>
      <c r="GA2256" s="17"/>
      <c r="GB2256" s="17"/>
      <c r="GC2256" s="17"/>
      <c r="GD2256" s="17"/>
      <c r="GE2256" s="17"/>
      <c r="GF2256" s="17"/>
      <c r="GG2256" s="17"/>
      <c r="GH2256" s="17"/>
      <c r="GI2256" s="17"/>
      <c r="GJ2256" s="17"/>
      <c r="GK2256" s="17"/>
      <c r="GL2256" s="17"/>
      <c r="GM2256" s="17"/>
      <c r="GN2256" s="17"/>
      <c r="GO2256" s="17"/>
      <c r="GP2256" s="17"/>
      <c r="GQ2256" s="17"/>
      <c r="GR2256" s="17"/>
      <c r="GS2256" s="17"/>
      <c r="GT2256" s="17"/>
      <c r="GU2256" s="17"/>
      <c r="GV2256" s="17"/>
      <c r="GW2256" s="17"/>
      <c r="GX2256" s="17"/>
      <c r="GY2256" s="17"/>
      <c r="GZ2256" s="17"/>
      <c r="HA2256" s="17"/>
      <c r="HB2256" s="17"/>
      <c r="HC2256" s="17"/>
      <c r="HD2256" s="17"/>
      <c r="HE2256" s="17"/>
      <c r="HF2256" s="17"/>
      <c r="HG2256" s="17"/>
      <c r="HH2256" s="17"/>
      <c r="HI2256" s="17"/>
      <c r="HJ2256" s="17"/>
      <c r="HK2256" s="17"/>
      <c r="HL2256" s="17"/>
      <c r="HM2256" s="17"/>
      <c r="HN2256" s="17"/>
      <c r="HO2256" s="17"/>
      <c r="HP2256" s="17"/>
      <c r="HQ2256" s="17"/>
      <c r="HR2256" s="17"/>
      <c r="HS2256" s="17"/>
      <c r="HT2256" s="17"/>
      <c r="HU2256" s="17"/>
      <c r="HV2256" s="17"/>
      <c r="HW2256" s="17"/>
      <c r="HX2256" s="17"/>
      <c r="HY2256" s="17"/>
      <c r="HZ2256" s="17"/>
      <c r="IA2256" s="17"/>
      <c r="IB2256" s="17"/>
      <c r="IC2256" s="17"/>
      <c r="ID2256" s="17"/>
      <c r="IE2256" s="17"/>
      <c r="IF2256" s="17"/>
      <c r="IG2256" s="17"/>
      <c r="IH2256" s="17"/>
      <c r="II2256" s="17"/>
      <c r="IJ2256" s="17"/>
      <c r="IK2256" s="17"/>
      <c r="IL2256" s="17"/>
      <c r="IM2256" s="17"/>
      <c r="IN2256" s="17"/>
      <c r="IO2256" s="17"/>
      <c r="IP2256" s="17"/>
      <c r="IQ2256" s="17"/>
      <c r="IR2256" s="17"/>
      <c r="IS2256" s="17"/>
      <c r="IT2256" s="17"/>
      <c r="IU2256" s="17"/>
    </row>
    <row r="2257" spans="2:255" s="18" customFormat="1" ht="30.2" customHeight="1">
      <c r="B2257" s="41"/>
      <c r="C2257" s="12"/>
      <c r="E2257" s="13"/>
      <c r="F2257" s="14"/>
      <c r="H2257" s="19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  <c r="AB2257" s="17"/>
      <c r="AC2257" s="17"/>
      <c r="AD2257" s="17"/>
      <c r="AE2257" s="17"/>
      <c r="AF2257" s="17"/>
      <c r="AG2257" s="17"/>
      <c r="AH2257" s="17"/>
      <c r="AI2257" s="17"/>
      <c r="AJ2257" s="17"/>
      <c r="AK2257" s="17"/>
      <c r="AL2257" s="17"/>
      <c r="AM2257" s="17"/>
      <c r="AN2257" s="17"/>
      <c r="AO2257" s="17"/>
      <c r="AP2257" s="17"/>
      <c r="AQ2257" s="17"/>
      <c r="AR2257" s="17"/>
      <c r="AS2257" s="17"/>
      <c r="AT2257" s="17"/>
      <c r="AU2257" s="17"/>
      <c r="AV2257" s="17"/>
      <c r="AW2257" s="17"/>
      <c r="AX2257" s="17"/>
      <c r="AY2257" s="17"/>
      <c r="AZ2257" s="17"/>
      <c r="BA2257" s="17"/>
      <c r="BB2257" s="17"/>
      <c r="BC2257" s="17"/>
      <c r="BD2257" s="17"/>
      <c r="BE2257" s="17"/>
      <c r="BF2257" s="17"/>
      <c r="BG2257" s="17"/>
      <c r="BH2257" s="17"/>
      <c r="BI2257" s="17"/>
      <c r="BJ2257" s="17"/>
      <c r="BK2257" s="17"/>
      <c r="BL2257" s="17"/>
      <c r="BM2257" s="17"/>
      <c r="BN2257" s="17"/>
      <c r="BO2257" s="17"/>
      <c r="BP2257" s="17"/>
      <c r="BQ2257" s="17"/>
      <c r="BR2257" s="17"/>
      <c r="BS2257" s="17"/>
      <c r="BT2257" s="17"/>
      <c r="BU2257" s="17"/>
      <c r="BV2257" s="17"/>
      <c r="BW2257" s="17"/>
      <c r="BX2257" s="17"/>
      <c r="BY2257" s="17"/>
      <c r="BZ2257" s="17"/>
      <c r="CA2257" s="17"/>
      <c r="CB2257" s="17"/>
      <c r="CC2257" s="17"/>
      <c r="CD2257" s="17"/>
      <c r="CE2257" s="17"/>
      <c r="CF2257" s="17"/>
      <c r="CG2257" s="17"/>
      <c r="CH2257" s="17"/>
      <c r="CI2257" s="17"/>
      <c r="CJ2257" s="17"/>
      <c r="CK2257" s="17"/>
      <c r="CL2257" s="17"/>
      <c r="CM2257" s="17"/>
      <c r="CN2257" s="17"/>
      <c r="CO2257" s="17"/>
      <c r="CP2257" s="17"/>
      <c r="CQ2257" s="17"/>
      <c r="CR2257" s="17"/>
      <c r="CS2257" s="17"/>
      <c r="CT2257" s="17"/>
      <c r="CU2257" s="17"/>
      <c r="CV2257" s="17"/>
      <c r="CW2257" s="17"/>
      <c r="CX2257" s="17"/>
      <c r="CY2257" s="17"/>
      <c r="CZ2257" s="17"/>
      <c r="DA2257" s="17"/>
      <c r="DB2257" s="17"/>
      <c r="DC2257" s="17"/>
      <c r="DD2257" s="17"/>
      <c r="DE2257" s="17"/>
      <c r="DF2257" s="17"/>
      <c r="DG2257" s="17"/>
      <c r="DH2257" s="17"/>
      <c r="DI2257" s="17"/>
      <c r="DJ2257" s="17"/>
      <c r="DK2257" s="17"/>
      <c r="DL2257" s="17"/>
      <c r="DM2257" s="17"/>
      <c r="DN2257" s="17"/>
      <c r="DO2257" s="17"/>
      <c r="DP2257" s="17"/>
      <c r="DQ2257" s="17"/>
      <c r="DR2257" s="17"/>
      <c r="DS2257" s="17"/>
      <c r="DT2257" s="17"/>
      <c r="DU2257" s="17"/>
      <c r="DV2257" s="17"/>
      <c r="DW2257" s="17"/>
      <c r="DX2257" s="17"/>
      <c r="DY2257" s="17"/>
      <c r="DZ2257" s="17"/>
      <c r="EA2257" s="17"/>
      <c r="EB2257" s="17"/>
      <c r="EC2257" s="17"/>
      <c r="ED2257" s="17"/>
      <c r="EE2257" s="17"/>
      <c r="EF2257" s="17"/>
      <c r="EG2257" s="17"/>
      <c r="EH2257" s="17"/>
      <c r="EI2257" s="17"/>
      <c r="EJ2257" s="17"/>
      <c r="EK2257" s="17"/>
      <c r="EL2257" s="17"/>
      <c r="EM2257" s="17"/>
      <c r="EN2257" s="17"/>
      <c r="EO2257" s="17"/>
      <c r="EP2257" s="17"/>
      <c r="EQ2257" s="17"/>
      <c r="ER2257" s="17"/>
      <c r="ES2257" s="17"/>
      <c r="ET2257" s="17"/>
      <c r="EU2257" s="17"/>
      <c r="EV2257" s="17"/>
      <c r="EW2257" s="17"/>
      <c r="EX2257" s="17"/>
      <c r="EY2257" s="17"/>
      <c r="EZ2257" s="17"/>
      <c r="FA2257" s="17"/>
      <c r="FB2257" s="17"/>
      <c r="FC2257" s="17"/>
      <c r="FD2257" s="17"/>
      <c r="FE2257" s="17"/>
      <c r="FF2257" s="17"/>
      <c r="FG2257" s="17"/>
      <c r="FH2257" s="17"/>
      <c r="FI2257" s="17"/>
      <c r="FJ2257" s="17"/>
      <c r="FK2257" s="17"/>
      <c r="FL2257" s="17"/>
      <c r="FM2257" s="17"/>
      <c r="FN2257" s="17"/>
      <c r="FO2257" s="17"/>
      <c r="FP2257" s="17"/>
      <c r="FQ2257" s="17"/>
      <c r="FR2257" s="17"/>
      <c r="FS2257" s="17"/>
      <c r="FT2257" s="17"/>
      <c r="FU2257" s="17"/>
      <c r="FV2257" s="17"/>
      <c r="FW2257" s="17"/>
      <c r="FX2257" s="17"/>
      <c r="FY2257" s="17"/>
      <c r="FZ2257" s="17"/>
      <c r="GA2257" s="17"/>
      <c r="GB2257" s="17"/>
      <c r="GC2257" s="17"/>
      <c r="GD2257" s="17"/>
      <c r="GE2257" s="17"/>
      <c r="GF2257" s="17"/>
      <c r="GG2257" s="17"/>
      <c r="GH2257" s="17"/>
      <c r="GI2257" s="17"/>
      <c r="GJ2257" s="17"/>
      <c r="GK2257" s="17"/>
      <c r="GL2257" s="17"/>
      <c r="GM2257" s="17"/>
      <c r="GN2257" s="17"/>
      <c r="GO2257" s="17"/>
      <c r="GP2257" s="17"/>
      <c r="GQ2257" s="17"/>
      <c r="GR2257" s="17"/>
      <c r="GS2257" s="17"/>
      <c r="GT2257" s="17"/>
      <c r="GU2257" s="17"/>
      <c r="GV2257" s="17"/>
      <c r="GW2257" s="17"/>
      <c r="GX2257" s="17"/>
      <c r="GY2257" s="17"/>
      <c r="GZ2257" s="17"/>
      <c r="HA2257" s="17"/>
      <c r="HB2257" s="17"/>
      <c r="HC2257" s="17"/>
      <c r="HD2257" s="17"/>
      <c r="HE2257" s="17"/>
      <c r="HF2257" s="17"/>
      <c r="HG2257" s="17"/>
      <c r="HH2257" s="17"/>
      <c r="HI2257" s="17"/>
      <c r="HJ2257" s="17"/>
      <c r="HK2257" s="17"/>
      <c r="HL2257" s="17"/>
      <c r="HM2257" s="17"/>
      <c r="HN2257" s="17"/>
      <c r="HO2257" s="17"/>
      <c r="HP2257" s="17"/>
      <c r="HQ2257" s="17"/>
      <c r="HR2257" s="17"/>
      <c r="HS2257" s="17"/>
      <c r="HT2257" s="17"/>
      <c r="HU2257" s="17"/>
      <c r="HV2257" s="17"/>
      <c r="HW2257" s="17"/>
      <c r="HX2257" s="17"/>
      <c r="HY2257" s="17"/>
      <c r="HZ2257" s="17"/>
      <c r="IA2257" s="17"/>
      <c r="IB2257" s="17"/>
      <c r="IC2257" s="17"/>
      <c r="ID2257" s="17"/>
      <c r="IE2257" s="17"/>
      <c r="IF2257" s="17"/>
      <c r="IG2257" s="17"/>
      <c r="IH2257" s="17"/>
      <c r="II2257" s="17"/>
      <c r="IJ2257" s="17"/>
      <c r="IK2257" s="17"/>
      <c r="IL2257" s="17"/>
      <c r="IM2257" s="17"/>
      <c r="IN2257" s="17"/>
      <c r="IO2257" s="17"/>
      <c r="IP2257" s="17"/>
      <c r="IQ2257" s="17"/>
      <c r="IR2257" s="17"/>
      <c r="IS2257" s="17"/>
      <c r="IT2257" s="17"/>
      <c r="IU2257" s="17"/>
    </row>
    <row r="2258" spans="2:255" s="18" customFormat="1" ht="30.2" customHeight="1">
      <c r="B2258" s="41"/>
      <c r="C2258" s="12"/>
      <c r="E2258" s="13"/>
      <c r="F2258" s="14"/>
      <c r="H2258" s="19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  <c r="AD2258" s="17"/>
      <c r="AE2258" s="17"/>
      <c r="AF2258" s="17"/>
      <c r="AG2258" s="17"/>
      <c r="AH2258" s="17"/>
      <c r="AI2258" s="17"/>
      <c r="AJ2258" s="17"/>
      <c r="AK2258" s="17"/>
      <c r="AL2258" s="17"/>
      <c r="AM2258" s="17"/>
      <c r="AN2258" s="17"/>
      <c r="AO2258" s="17"/>
      <c r="AP2258" s="17"/>
      <c r="AQ2258" s="17"/>
      <c r="AR2258" s="17"/>
      <c r="AS2258" s="17"/>
      <c r="AT2258" s="17"/>
      <c r="AU2258" s="17"/>
      <c r="AV2258" s="17"/>
      <c r="AW2258" s="17"/>
      <c r="AX2258" s="17"/>
      <c r="AY2258" s="17"/>
      <c r="AZ2258" s="17"/>
      <c r="BA2258" s="17"/>
      <c r="BB2258" s="17"/>
      <c r="BC2258" s="17"/>
      <c r="BD2258" s="17"/>
      <c r="BE2258" s="17"/>
      <c r="BF2258" s="17"/>
      <c r="BG2258" s="17"/>
      <c r="BH2258" s="17"/>
      <c r="BI2258" s="17"/>
      <c r="BJ2258" s="17"/>
      <c r="BK2258" s="17"/>
      <c r="BL2258" s="17"/>
      <c r="BM2258" s="17"/>
      <c r="BN2258" s="17"/>
      <c r="BO2258" s="17"/>
      <c r="BP2258" s="17"/>
      <c r="BQ2258" s="17"/>
      <c r="BR2258" s="17"/>
      <c r="BS2258" s="17"/>
      <c r="BT2258" s="17"/>
      <c r="BU2258" s="17"/>
      <c r="BV2258" s="17"/>
      <c r="BW2258" s="17"/>
      <c r="BX2258" s="17"/>
      <c r="BY2258" s="17"/>
      <c r="BZ2258" s="17"/>
      <c r="CA2258" s="17"/>
      <c r="CB2258" s="17"/>
      <c r="CC2258" s="17"/>
      <c r="CD2258" s="17"/>
      <c r="CE2258" s="17"/>
      <c r="CF2258" s="17"/>
      <c r="CG2258" s="17"/>
      <c r="CH2258" s="17"/>
      <c r="CI2258" s="17"/>
      <c r="CJ2258" s="17"/>
      <c r="CK2258" s="17"/>
      <c r="CL2258" s="17"/>
      <c r="CM2258" s="17"/>
      <c r="CN2258" s="17"/>
      <c r="CO2258" s="17"/>
      <c r="CP2258" s="17"/>
      <c r="CQ2258" s="17"/>
      <c r="CR2258" s="17"/>
      <c r="CS2258" s="17"/>
      <c r="CT2258" s="17"/>
      <c r="CU2258" s="17"/>
      <c r="CV2258" s="17"/>
      <c r="CW2258" s="17"/>
      <c r="CX2258" s="17"/>
      <c r="CY2258" s="17"/>
      <c r="CZ2258" s="17"/>
      <c r="DA2258" s="17"/>
      <c r="DB2258" s="17"/>
      <c r="DC2258" s="17"/>
      <c r="DD2258" s="17"/>
      <c r="DE2258" s="17"/>
      <c r="DF2258" s="17"/>
      <c r="DG2258" s="17"/>
      <c r="DH2258" s="17"/>
      <c r="DI2258" s="17"/>
      <c r="DJ2258" s="17"/>
      <c r="DK2258" s="17"/>
      <c r="DL2258" s="17"/>
      <c r="DM2258" s="17"/>
      <c r="DN2258" s="17"/>
      <c r="DO2258" s="17"/>
      <c r="DP2258" s="17"/>
      <c r="DQ2258" s="17"/>
      <c r="DR2258" s="17"/>
      <c r="DS2258" s="17"/>
      <c r="DT2258" s="17"/>
      <c r="DU2258" s="17"/>
      <c r="DV2258" s="17"/>
      <c r="DW2258" s="17"/>
      <c r="DX2258" s="17"/>
      <c r="DY2258" s="17"/>
      <c r="DZ2258" s="17"/>
      <c r="EA2258" s="17"/>
      <c r="EB2258" s="17"/>
      <c r="EC2258" s="17"/>
      <c r="ED2258" s="17"/>
      <c r="EE2258" s="17"/>
      <c r="EF2258" s="17"/>
      <c r="EG2258" s="17"/>
      <c r="EH2258" s="17"/>
      <c r="EI2258" s="17"/>
      <c r="EJ2258" s="17"/>
      <c r="EK2258" s="17"/>
      <c r="EL2258" s="17"/>
      <c r="EM2258" s="17"/>
      <c r="EN2258" s="17"/>
      <c r="EO2258" s="17"/>
      <c r="EP2258" s="17"/>
      <c r="EQ2258" s="17"/>
      <c r="ER2258" s="17"/>
      <c r="ES2258" s="17"/>
      <c r="ET2258" s="17"/>
      <c r="EU2258" s="17"/>
      <c r="EV2258" s="17"/>
      <c r="EW2258" s="17"/>
      <c r="EX2258" s="17"/>
      <c r="EY2258" s="17"/>
      <c r="EZ2258" s="17"/>
      <c r="FA2258" s="17"/>
      <c r="FB2258" s="17"/>
      <c r="FC2258" s="17"/>
      <c r="FD2258" s="17"/>
      <c r="FE2258" s="17"/>
      <c r="FF2258" s="17"/>
      <c r="FG2258" s="17"/>
      <c r="FH2258" s="17"/>
      <c r="FI2258" s="17"/>
      <c r="FJ2258" s="17"/>
      <c r="FK2258" s="17"/>
      <c r="FL2258" s="17"/>
      <c r="FM2258" s="17"/>
      <c r="FN2258" s="17"/>
      <c r="FO2258" s="17"/>
      <c r="FP2258" s="17"/>
      <c r="FQ2258" s="17"/>
      <c r="FR2258" s="17"/>
      <c r="FS2258" s="17"/>
      <c r="FT2258" s="17"/>
      <c r="FU2258" s="17"/>
      <c r="FV2258" s="17"/>
      <c r="FW2258" s="17"/>
      <c r="FX2258" s="17"/>
      <c r="FY2258" s="17"/>
      <c r="FZ2258" s="17"/>
      <c r="GA2258" s="17"/>
      <c r="GB2258" s="17"/>
      <c r="GC2258" s="17"/>
      <c r="GD2258" s="17"/>
      <c r="GE2258" s="17"/>
      <c r="GF2258" s="17"/>
      <c r="GG2258" s="17"/>
      <c r="GH2258" s="17"/>
      <c r="GI2258" s="17"/>
      <c r="GJ2258" s="17"/>
      <c r="GK2258" s="17"/>
      <c r="GL2258" s="17"/>
      <c r="GM2258" s="17"/>
      <c r="GN2258" s="17"/>
      <c r="GO2258" s="17"/>
      <c r="GP2258" s="17"/>
      <c r="GQ2258" s="17"/>
      <c r="GR2258" s="17"/>
      <c r="GS2258" s="17"/>
      <c r="GT2258" s="17"/>
      <c r="GU2258" s="17"/>
      <c r="GV2258" s="17"/>
      <c r="GW2258" s="17"/>
      <c r="GX2258" s="17"/>
      <c r="GY2258" s="17"/>
      <c r="GZ2258" s="17"/>
      <c r="HA2258" s="17"/>
      <c r="HB2258" s="17"/>
      <c r="HC2258" s="17"/>
      <c r="HD2258" s="17"/>
      <c r="HE2258" s="17"/>
      <c r="HF2258" s="17"/>
      <c r="HG2258" s="17"/>
      <c r="HH2258" s="17"/>
      <c r="HI2258" s="17"/>
      <c r="HJ2258" s="17"/>
      <c r="HK2258" s="17"/>
      <c r="HL2258" s="17"/>
      <c r="HM2258" s="17"/>
      <c r="HN2258" s="17"/>
      <c r="HO2258" s="17"/>
      <c r="HP2258" s="17"/>
      <c r="HQ2258" s="17"/>
      <c r="HR2258" s="17"/>
      <c r="HS2258" s="17"/>
      <c r="HT2258" s="17"/>
      <c r="HU2258" s="17"/>
      <c r="HV2258" s="17"/>
      <c r="HW2258" s="17"/>
      <c r="HX2258" s="17"/>
      <c r="HY2258" s="17"/>
      <c r="HZ2258" s="17"/>
      <c r="IA2258" s="17"/>
      <c r="IB2258" s="17"/>
      <c r="IC2258" s="17"/>
      <c r="ID2258" s="17"/>
      <c r="IE2258" s="17"/>
      <c r="IF2258" s="17"/>
      <c r="IG2258" s="17"/>
      <c r="IH2258" s="17"/>
      <c r="II2258" s="17"/>
      <c r="IJ2258" s="17"/>
      <c r="IK2258" s="17"/>
      <c r="IL2258" s="17"/>
      <c r="IM2258" s="17"/>
      <c r="IN2258" s="17"/>
      <c r="IO2258" s="17"/>
      <c r="IP2258" s="17"/>
      <c r="IQ2258" s="17"/>
      <c r="IR2258" s="17"/>
      <c r="IS2258" s="17"/>
      <c r="IT2258" s="17"/>
      <c r="IU2258" s="17"/>
    </row>
    <row r="2259" spans="2:255" s="18" customFormat="1" ht="30.2" customHeight="1">
      <c r="B2259" s="41"/>
      <c r="C2259" s="12"/>
      <c r="E2259" s="13"/>
      <c r="F2259" s="14"/>
      <c r="H2259" s="19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  <c r="AD2259" s="17"/>
      <c r="AE2259" s="17"/>
      <c r="AF2259" s="17"/>
      <c r="AG2259" s="17"/>
      <c r="AH2259" s="17"/>
      <c r="AI2259" s="17"/>
      <c r="AJ2259" s="17"/>
      <c r="AK2259" s="17"/>
      <c r="AL2259" s="17"/>
      <c r="AM2259" s="17"/>
      <c r="AN2259" s="17"/>
      <c r="AO2259" s="17"/>
      <c r="AP2259" s="17"/>
      <c r="AQ2259" s="17"/>
      <c r="AR2259" s="17"/>
      <c r="AS2259" s="17"/>
      <c r="AT2259" s="17"/>
      <c r="AU2259" s="17"/>
      <c r="AV2259" s="17"/>
      <c r="AW2259" s="17"/>
      <c r="AX2259" s="17"/>
      <c r="AY2259" s="17"/>
      <c r="AZ2259" s="17"/>
      <c r="BA2259" s="17"/>
      <c r="BB2259" s="17"/>
      <c r="BC2259" s="17"/>
      <c r="BD2259" s="17"/>
      <c r="BE2259" s="17"/>
      <c r="BF2259" s="17"/>
      <c r="BG2259" s="17"/>
      <c r="BH2259" s="17"/>
      <c r="BI2259" s="17"/>
      <c r="BJ2259" s="17"/>
      <c r="BK2259" s="17"/>
      <c r="BL2259" s="17"/>
      <c r="BM2259" s="17"/>
      <c r="BN2259" s="17"/>
      <c r="BO2259" s="17"/>
      <c r="BP2259" s="17"/>
      <c r="BQ2259" s="17"/>
      <c r="BR2259" s="17"/>
      <c r="BS2259" s="17"/>
      <c r="BT2259" s="17"/>
      <c r="BU2259" s="17"/>
      <c r="BV2259" s="17"/>
      <c r="BW2259" s="17"/>
      <c r="BX2259" s="17"/>
      <c r="BY2259" s="17"/>
      <c r="BZ2259" s="17"/>
      <c r="CA2259" s="17"/>
      <c r="CB2259" s="17"/>
      <c r="CC2259" s="17"/>
      <c r="CD2259" s="17"/>
      <c r="CE2259" s="17"/>
      <c r="CF2259" s="17"/>
      <c r="CG2259" s="17"/>
      <c r="CH2259" s="17"/>
      <c r="CI2259" s="17"/>
      <c r="CJ2259" s="17"/>
      <c r="CK2259" s="17"/>
      <c r="CL2259" s="17"/>
      <c r="CM2259" s="17"/>
      <c r="CN2259" s="17"/>
      <c r="CO2259" s="17"/>
      <c r="CP2259" s="17"/>
      <c r="CQ2259" s="17"/>
      <c r="CR2259" s="17"/>
      <c r="CS2259" s="17"/>
      <c r="CT2259" s="17"/>
      <c r="CU2259" s="17"/>
      <c r="CV2259" s="17"/>
      <c r="CW2259" s="17"/>
      <c r="CX2259" s="17"/>
      <c r="CY2259" s="17"/>
      <c r="CZ2259" s="17"/>
      <c r="DA2259" s="17"/>
      <c r="DB2259" s="17"/>
      <c r="DC2259" s="17"/>
      <c r="DD2259" s="17"/>
      <c r="DE2259" s="17"/>
      <c r="DF2259" s="17"/>
      <c r="DG2259" s="17"/>
      <c r="DH2259" s="17"/>
      <c r="DI2259" s="17"/>
      <c r="DJ2259" s="17"/>
      <c r="DK2259" s="17"/>
      <c r="DL2259" s="17"/>
      <c r="DM2259" s="17"/>
      <c r="DN2259" s="17"/>
      <c r="DO2259" s="17"/>
      <c r="DP2259" s="17"/>
      <c r="DQ2259" s="17"/>
      <c r="DR2259" s="17"/>
      <c r="DS2259" s="17"/>
      <c r="DT2259" s="17"/>
      <c r="DU2259" s="17"/>
      <c r="DV2259" s="17"/>
      <c r="DW2259" s="17"/>
      <c r="DX2259" s="17"/>
      <c r="DY2259" s="17"/>
      <c r="DZ2259" s="17"/>
      <c r="EA2259" s="17"/>
      <c r="EB2259" s="17"/>
      <c r="EC2259" s="17"/>
      <c r="ED2259" s="17"/>
      <c r="EE2259" s="17"/>
      <c r="EF2259" s="17"/>
      <c r="EG2259" s="17"/>
      <c r="EH2259" s="17"/>
      <c r="EI2259" s="17"/>
      <c r="EJ2259" s="17"/>
      <c r="EK2259" s="17"/>
      <c r="EL2259" s="17"/>
      <c r="EM2259" s="17"/>
      <c r="EN2259" s="17"/>
      <c r="EO2259" s="17"/>
      <c r="EP2259" s="17"/>
      <c r="EQ2259" s="17"/>
      <c r="ER2259" s="17"/>
      <c r="ES2259" s="17"/>
      <c r="ET2259" s="17"/>
      <c r="EU2259" s="17"/>
      <c r="EV2259" s="17"/>
      <c r="EW2259" s="17"/>
      <c r="EX2259" s="17"/>
      <c r="EY2259" s="17"/>
      <c r="EZ2259" s="17"/>
      <c r="FA2259" s="17"/>
      <c r="FB2259" s="17"/>
      <c r="FC2259" s="17"/>
      <c r="FD2259" s="17"/>
      <c r="FE2259" s="17"/>
      <c r="FF2259" s="17"/>
      <c r="FG2259" s="17"/>
      <c r="FH2259" s="17"/>
      <c r="FI2259" s="17"/>
      <c r="FJ2259" s="17"/>
      <c r="FK2259" s="17"/>
      <c r="FL2259" s="17"/>
      <c r="FM2259" s="17"/>
      <c r="FN2259" s="17"/>
      <c r="FO2259" s="17"/>
      <c r="FP2259" s="17"/>
      <c r="FQ2259" s="17"/>
      <c r="FR2259" s="17"/>
      <c r="FS2259" s="17"/>
      <c r="FT2259" s="17"/>
      <c r="FU2259" s="17"/>
      <c r="FV2259" s="17"/>
      <c r="FW2259" s="17"/>
      <c r="FX2259" s="17"/>
      <c r="FY2259" s="17"/>
      <c r="FZ2259" s="17"/>
      <c r="GA2259" s="17"/>
      <c r="GB2259" s="17"/>
      <c r="GC2259" s="17"/>
      <c r="GD2259" s="17"/>
      <c r="GE2259" s="17"/>
      <c r="GF2259" s="17"/>
      <c r="GG2259" s="17"/>
      <c r="GH2259" s="17"/>
      <c r="GI2259" s="17"/>
      <c r="GJ2259" s="17"/>
      <c r="GK2259" s="17"/>
      <c r="GL2259" s="17"/>
      <c r="GM2259" s="17"/>
      <c r="GN2259" s="17"/>
      <c r="GO2259" s="17"/>
      <c r="GP2259" s="17"/>
      <c r="GQ2259" s="17"/>
      <c r="GR2259" s="17"/>
      <c r="GS2259" s="17"/>
      <c r="GT2259" s="17"/>
      <c r="GU2259" s="17"/>
      <c r="GV2259" s="17"/>
      <c r="GW2259" s="17"/>
      <c r="GX2259" s="17"/>
      <c r="GY2259" s="17"/>
      <c r="GZ2259" s="17"/>
      <c r="HA2259" s="17"/>
      <c r="HB2259" s="17"/>
      <c r="HC2259" s="17"/>
      <c r="HD2259" s="17"/>
      <c r="HE2259" s="17"/>
      <c r="HF2259" s="17"/>
      <c r="HG2259" s="17"/>
      <c r="HH2259" s="17"/>
      <c r="HI2259" s="17"/>
      <c r="HJ2259" s="17"/>
      <c r="HK2259" s="17"/>
      <c r="HL2259" s="17"/>
      <c r="HM2259" s="17"/>
      <c r="HN2259" s="17"/>
      <c r="HO2259" s="17"/>
      <c r="HP2259" s="17"/>
      <c r="HQ2259" s="17"/>
      <c r="HR2259" s="17"/>
      <c r="HS2259" s="17"/>
      <c r="HT2259" s="17"/>
      <c r="HU2259" s="17"/>
      <c r="HV2259" s="17"/>
      <c r="HW2259" s="17"/>
      <c r="HX2259" s="17"/>
      <c r="HY2259" s="17"/>
      <c r="HZ2259" s="17"/>
      <c r="IA2259" s="17"/>
      <c r="IB2259" s="17"/>
      <c r="IC2259" s="17"/>
      <c r="ID2259" s="17"/>
      <c r="IE2259" s="17"/>
      <c r="IF2259" s="17"/>
      <c r="IG2259" s="17"/>
      <c r="IH2259" s="17"/>
      <c r="II2259" s="17"/>
      <c r="IJ2259" s="17"/>
      <c r="IK2259" s="17"/>
      <c r="IL2259" s="17"/>
      <c r="IM2259" s="17"/>
      <c r="IN2259" s="17"/>
      <c r="IO2259" s="17"/>
      <c r="IP2259" s="17"/>
      <c r="IQ2259" s="17"/>
      <c r="IR2259" s="17"/>
      <c r="IS2259" s="17"/>
      <c r="IT2259" s="17"/>
      <c r="IU2259" s="17"/>
    </row>
    <row r="2260" spans="2:255" s="18" customFormat="1" ht="30.2" customHeight="1">
      <c r="B2260" s="41"/>
      <c r="C2260" s="12"/>
      <c r="E2260" s="13"/>
      <c r="F2260" s="14"/>
      <c r="H2260" s="19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  <c r="AD2260" s="17"/>
      <c r="AE2260" s="17"/>
      <c r="AF2260" s="17"/>
      <c r="AG2260" s="17"/>
      <c r="AH2260" s="17"/>
      <c r="AI2260" s="17"/>
      <c r="AJ2260" s="17"/>
      <c r="AK2260" s="17"/>
      <c r="AL2260" s="17"/>
      <c r="AM2260" s="17"/>
      <c r="AN2260" s="17"/>
      <c r="AO2260" s="17"/>
      <c r="AP2260" s="17"/>
      <c r="AQ2260" s="17"/>
      <c r="AR2260" s="17"/>
      <c r="AS2260" s="17"/>
      <c r="AT2260" s="17"/>
      <c r="AU2260" s="17"/>
      <c r="AV2260" s="17"/>
      <c r="AW2260" s="17"/>
      <c r="AX2260" s="17"/>
      <c r="AY2260" s="17"/>
      <c r="AZ2260" s="17"/>
      <c r="BA2260" s="17"/>
      <c r="BB2260" s="17"/>
      <c r="BC2260" s="17"/>
      <c r="BD2260" s="17"/>
      <c r="BE2260" s="17"/>
      <c r="BF2260" s="17"/>
      <c r="BG2260" s="17"/>
      <c r="BH2260" s="17"/>
      <c r="BI2260" s="17"/>
      <c r="BJ2260" s="17"/>
      <c r="BK2260" s="17"/>
      <c r="BL2260" s="17"/>
      <c r="BM2260" s="17"/>
      <c r="BN2260" s="17"/>
      <c r="BO2260" s="17"/>
      <c r="BP2260" s="17"/>
      <c r="BQ2260" s="17"/>
      <c r="BR2260" s="17"/>
      <c r="BS2260" s="17"/>
      <c r="BT2260" s="17"/>
      <c r="BU2260" s="17"/>
      <c r="BV2260" s="17"/>
      <c r="BW2260" s="17"/>
      <c r="BX2260" s="17"/>
      <c r="BY2260" s="17"/>
      <c r="BZ2260" s="17"/>
      <c r="CA2260" s="17"/>
      <c r="CB2260" s="17"/>
      <c r="CC2260" s="17"/>
      <c r="CD2260" s="17"/>
      <c r="CE2260" s="17"/>
      <c r="CF2260" s="17"/>
      <c r="CG2260" s="17"/>
      <c r="CH2260" s="17"/>
      <c r="CI2260" s="17"/>
      <c r="CJ2260" s="17"/>
      <c r="CK2260" s="17"/>
      <c r="CL2260" s="17"/>
      <c r="CM2260" s="17"/>
      <c r="CN2260" s="17"/>
      <c r="CO2260" s="17"/>
      <c r="CP2260" s="17"/>
      <c r="CQ2260" s="17"/>
      <c r="CR2260" s="17"/>
      <c r="CS2260" s="17"/>
      <c r="CT2260" s="17"/>
      <c r="CU2260" s="17"/>
      <c r="CV2260" s="17"/>
      <c r="CW2260" s="17"/>
      <c r="CX2260" s="17"/>
      <c r="CY2260" s="17"/>
      <c r="CZ2260" s="17"/>
      <c r="DA2260" s="17"/>
      <c r="DB2260" s="17"/>
      <c r="DC2260" s="17"/>
      <c r="DD2260" s="17"/>
      <c r="DE2260" s="17"/>
      <c r="DF2260" s="17"/>
      <c r="DG2260" s="17"/>
      <c r="DH2260" s="17"/>
      <c r="DI2260" s="17"/>
      <c r="DJ2260" s="17"/>
      <c r="DK2260" s="17"/>
      <c r="DL2260" s="17"/>
      <c r="DM2260" s="17"/>
      <c r="DN2260" s="17"/>
      <c r="DO2260" s="17"/>
      <c r="DP2260" s="17"/>
      <c r="DQ2260" s="17"/>
      <c r="DR2260" s="17"/>
      <c r="DS2260" s="17"/>
      <c r="DT2260" s="17"/>
      <c r="DU2260" s="17"/>
      <c r="DV2260" s="17"/>
      <c r="DW2260" s="17"/>
      <c r="DX2260" s="17"/>
      <c r="DY2260" s="17"/>
      <c r="DZ2260" s="17"/>
      <c r="EA2260" s="17"/>
      <c r="EB2260" s="17"/>
      <c r="EC2260" s="17"/>
      <c r="ED2260" s="17"/>
      <c r="EE2260" s="17"/>
      <c r="EF2260" s="17"/>
      <c r="EG2260" s="17"/>
      <c r="EH2260" s="17"/>
      <c r="EI2260" s="17"/>
      <c r="EJ2260" s="17"/>
      <c r="EK2260" s="17"/>
      <c r="EL2260" s="17"/>
      <c r="EM2260" s="17"/>
      <c r="EN2260" s="17"/>
      <c r="EO2260" s="17"/>
      <c r="EP2260" s="17"/>
      <c r="EQ2260" s="17"/>
      <c r="ER2260" s="17"/>
      <c r="ES2260" s="17"/>
      <c r="ET2260" s="17"/>
      <c r="EU2260" s="17"/>
      <c r="EV2260" s="17"/>
      <c r="EW2260" s="17"/>
      <c r="EX2260" s="17"/>
      <c r="EY2260" s="17"/>
      <c r="EZ2260" s="17"/>
      <c r="FA2260" s="17"/>
      <c r="FB2260" s="17"/>
      <c r="FC2260" s="17"/>
      <c r="FD2260" s="17"/>
      <c r="FE2260" s="17"/>
      <c r="FF2260" s="17"/>
      <c r="FG2260" s="17"/>
      <c r="FH2260" s="17"/>
      <c r="FI2260" s="17"/>
      <c r="FJ2260" s="17"/>
      <c r="FK2260" s="17"/>
      <c r="FL2260" s="17"/>
      <c r="FM2260" s="17"/>
      <c r="FN2260" s="17"/>
      <c r="FO2260" s="17"/>
      <c r="FP2260" s="17"/>
      <c r="FQ2260" s="17"/>
      <c r="FR2260" s="17"/>
      <c r="FS2260" s="17"/>
      <c r="FT2260" s="17"/>
      <c r="FU2260" s="17"/>
      <c r="FV2260" s="17"/>
      <c r="FW2260" s="17"/>
      <c r="FX2260" s="17"/>
      <c r="FY2260" s="17"/>
      <c r="FZ2260" s="17"/>
      <c r="GA2260" s="17"/>
      <c r="GB2260" s="17"/>
      <c r="GC2260" s="17"/>
      <c r="GD2260" s="17"/>
      <c r="GE2260" s="17"/>
      <c r="GF2260" s="17"/>
      <c r="GG2260" s="17"/>
      <c r="GH2260" s="17"/>
      <c r="GI2260" s="17"/>
      <c r="GJ2260" s="17"/>
      <c r="GK2260" s="17"/>
      <c r="GL2260" s="17"/>
      <c r="GM2260" s="17"/>
      <c r="GN2260" s="17"/>
      <c r="GO2260" s="17"/>
      <c r="GP2260" s="17"/>
      <c r="GQ2260" s="17"/>
      <c r="GR2260" s="17"/>
      <c r="GS2260" s="17"/>
      <c r="GT2260" s="17"/>
      <c r="GU2260" s="17"/>
      <c r="GV2260" s="17"/>
      <c r="GW2260" s="17"/>
      <c r="GX2260" s="17"/>
      <c r="GY2260" s="17"/>
      <c r="GZ2260" s="17"/>
      <c r="HA2260" s="17"/>
      <c r="HB2260" s="17"/>
      <c r="HC2260" s="17"/>
      <c r="HD2260" s="17"/>
      <c r="HE2260" s="17"/>
      <c r="HF2260" s="17"/>
      <c r="HG2260" s="17"/>
      <c r="HH2260" s="17"/>
      <c r="HI2260" s="17"/>
      <c r="HJ2260" s="17"/>
      <c r="HK2260" s="17"/>
      <c r="HL2260" s="17"/>
      <c r="HM2260" s="17"/>
      <c r="HN2260" s="17"/>
      <c r="HO2260" s="17"/>
      <c r="HP2260" s="17"/>
      <c r="HQ2260" s="17"/>
      <c r="HR2260" s="17"/>
      <c r="HS2260" s="17"/>
      <c r="HT2260" s="17"/>
      <c r="HU2260" s="17"/>
      <c r="HV2260" s="17"/>
      <c r="HW2260" s="17"/>
      <c r="HX2260" s="17"/>
      <c r="HY2260" s="17"/>
      <c r="HZ2260" s="17"/>
      <c r="IA2260" s="17"/>
      <c r="IB2260" s="17"/>
      <c r="IC2260" s="17"/>
      <c r="ID2260" s="17"/>
      <c r="IE2260" s="17"/>
      <c r="IF2260" s="17"/>
      <c r="IG2260" s="17"/>
      <c r="IH2260" s="17"/>
      <c r="II2260" s="17"/>
      <c r="IJ2260" s="17"/>
      <c r="IK2260" s="17"/>
      <c r="IL2260" s="17"/>
      <c r="IM2260" s="17"/>
      <c r="IN2260" s="17"/>
      <c r="IO2260" s="17"/>
      <c r="IP2260" s="17"/>
      <c r="IQ2260" s="17"/>
      <c r="IR2260" s="17"/>
      <c r="IS2260" s="17"/>
      <c r="IT2260" s="17"/>
      <c r="IU2260" s="17"/>
    </row>
    <row r="2261" spans="2:255" s="18" customFormat="1" ht="30.2" customHeight="1">
      <c r="B2261" s="41"/>
      <c r="C2261" s="12"/>
      <c r="E2261" s="13"/>
      <c r="F2261" s="14"/>
      <c r="H2261" s="19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  <c r="AB2261" s="17"/>
      <c r="AC2261" s="17"/>
      <c r="AD2261" s="17"/>
      <c r="AE2261" s="17"/>
      <c r="AF2261" s="17"/>
      <c r="AG2261" s="17"/>
      <c r="AH2261" s="17"/>
      <c r="AI2261" s="17"/>
      <c r="AJ2261" s="17"/>
      <c r="AK2261" s="17"/>
      <c r="AL2261" s="17"/>
      <c r="AM2261" s="17"/>
      <c r="AN2261" s="17"/>
      <c r="AO2261" s="17"/>
      <c r="AP2261" s="17"/>
      <c r="AQ2261" s="17"/>
      <c r="AR2261" s="17"/>
      <c r="AS2261" s="17"/>
      <c r="AT2261" s="17"/>
      <c r="AU2261" s="17"/>
      <c r="AV2261" s="17"/>
      <c r="AW2261" s="17"/>
      <c r="AX2261" s="17"/>
      <c r="AY2261" s="17"/>
      <c r="AZ2261" s="17"/>
      <c r="BA2261" s="17"/>
      <c r="BB2261" s="17"/>
      <c r="BC2261" s="17"/>
      <c r="BD2261" s="17"/>
      <c r="BE2261" s="17"/>
      <c r="BF2261" s="17"/>
      <c r="BG2261" s="17"/>
      <c r="BH2261" s="17"/>
      <c r="BI2261" s="17"/>
      <c r="BJ2261" s="17"/>
      <c r="BK2261" s="17"/>
      <c r="BL2261" s="17"/>
      <c r="BM2261" s="17"/>
      <c r="BN2261" s="17"/>
      <c r="BO2261" s="17"/>
      <c r="BP2261" s="17"/>
      <c r="BQ2261" s="17"/>
      <c r="BR2261" s="17"/>
      <c r="BS2261" s="17"/>
      <c r="BT2261" s="17"/>
      <c r="BU2261" s="17"/>
      <c r="BV2261" s="17"/>
      <c r="BW2261" s="17"/>
      <c r="BX2261" s="17"/>
      <c r="BY2261" s="17"/>
      <c r="BZ2261" s="17"/>
      <c r="CA2261" s="17"/>
      <c r="CB2261" s="17"/>
      <c r="CC2261" s="17"/>
      <c r="CD2261" s="17"/>
      <c r="CE2261" s="17"/>
      <c r="CF2261" s="17"/>
      <c r="CG2261" s="17"/>
      <c r="CH2261" s="17"/>
      <c r="CI2261" s="17"/>
      <c r="CJ2261" s="17"/>
      <c r="CK2261" s="17"/>
      <c r="CL2261" s="17"/>
      <c r="CM2261" s="17"/>
      <c r="CN2261" s="17"/>
      <c r="CO2261" s="17"/>
      <c r="CP2261" s="17"/>
      <c r="CQ2261" s="17"/>
      <c r="CR2261" s="17"/>
      <c r="CS2261" s="17"/>
      <c r="CT2261" s="17"/>
      <c r="CU2261" s="17"/>
      <c r="CV2261" s="17"/>
      <c r="CW2261" s="17"/>
      <c r="CX2261" s="17"/>
      <c r="CY2261" s="17"/>
      <c r="CZ2261" s="17"/>
      <c r="DA2261" s="17"/>
      <c r="DB2261" s="17"/>
      <c r="DC2261" s="17"/>
      <c r="DD2261" s="17"/>
      <c r="DE2261" s="17"/>
      <c r="DF2261" s="17"/>
      <c r="DG2261" s="17"/>
      <c r="DH2261" s="17"/>
      <c r="DI2261" s="17"/>
      <c r="DJ2261" s="17"/>
      <c r="DK2261" s="17"/>
      <c r="DL2261" s="17"/>
      <c r="DM2261" s="17"/>
      <c r="DN2261" s="17"/>
      <c r="DO2261" s="17"/>
      <c r="DP2261" s="17"/>
      <c r="DQ2261" s="17"/>
      <c r="DR2261" s="17"/>
      <c r="DS2261" s="17"/>
      <c r="DT2261" s="17"/>
      <c r="DU2261" s="17"/>
      <c r="DV2261" s="17"/>
      <c r="DW2261" s="17"/>
      <c r="DX2261" s="17"/>
      <c r="DY2261" s="17"/>
      <c r="DZ2261" s="17"/>
      <c r="EA2261" s="17"/>
      <c r="EB2261" s="17"/>
      <c r="EC2261" s="17"/>
      <c r="ED2261" s="17"/>
      <c r="EE2261" s="17"/>
      <c r="EF2261" s="17"/>
      <c r="EG2261" s="17"/>
      <c r="EH2261" s="17"/>
      <c r="EI2261" s="17"/>
      <c r="EJ2261" s="17"/>
      <c r="EK2261" s="17"/>
      <c r="EL2261" s="17"/>
      <c r="EM2261" s="17"/>
      <c r="EN2261" s="17"/>
      <c r="EO2261" s="17"/>
      <c r="EP2261" s="17"/>
      <c r="EQ2261" s="17"/>
      <c r="ER2261" s="17"/>
      <c r="ES2261" s="17"/>
      <c r="ET2261" s="17"/>
      <c r="EU2261" s="17"/>
      <c r="EV2261" s="17"/>
      <c r="EW2261" s="17"/>
      <c r="EX2261" s="17"/>
      <c r="EY2261" s="17"/>
      <c r="EZ2261" s="17"/>
      <c r="FA2261" s="17"/>
      <c r="FB2261" s="17"/>
      <c r="FC2261" s="17"/>
      <c r="FD2261" s="17"/>
      <c r="FE2261" s="17"/>
      <c r="FF2261" s="17"/>
      <c r="FG2261" s="17"/>
      <c r="FH2261" s="17"/>
      <c r="FI2261" s="17"/>
      <c r="FJ2261" s="17"/>
      <c r="FK2261" s="17"/>
      <c r="FL2261" s="17"/>
      <c r="FM2261" s="17"/>
      <c r="FN2261" s="17"/>
      <c r="FO2261" s="17"/>
      <c r="FP2261" s="17"/>
      <c r="FQ2261" s="17"/>
      <c r="FR2261" s="17"/>
      <c r="FS2261" s="17"/>
      <c r="FT2261" s="17"/>
      <c r="FU2261" s="17"/>
      <c r="FV2261" s="17"/>
      <c r="FW2261" s="17"/>
      <c r="FX2261" s="17"/>
      <c r="FY2261" s="17"/>
      <c r="FZ2261" s="17"/>
      <c r="GA2261" s="17"/>
      <c r="GB2261" s="17"/>
      <c r="GC2261" s="17"/>
      <c r="GD2261" s="17"/>
      <c r="GE2261" s="17"/>
      <c r="GF2261" s="17"/>
      <c r="GG2261" s="17"/>
      <c r="GH2261" s="17"/>
      <c r="GI2261" s="17"/>
      <c r="GJ2261" s="17"/>
      <c r="GK2261" s="17"/>
      <c r="GL2261" s="17"/>
      <c r="GM2261" s="17"/>
      <c r="GN2261" s="17"/>
      <c r="GO2261" s="17"/>
      <c r="GP2261" s="17"/>
      <c r="GQ2261" s="17"/>
      <c r="GR2261" s="17"/>
      <c r="GS2261" s="17"/>
      <c r="GT2261" s="17"/>
      <c r="GU2261" s="17"/>
      <c r="GV2261" s="17"/>
      <c r="GW2261" s="17"/>
      <c r="GX2261" s="17"/>
      <c r="GY2261" s="17"/>
      <c r="GZ2261" s="17"/>
      <c r="HA2261" s="17"/>
      <c r="HB2261" s="17"/>
      <c r="HC2261" s="17"/>
      <c r="HD2261" s="17"/>
      <c r="HE2261" s="17"/>
      <c r="HF2261" s="17"/>
      <c r="HG2261" s="17"/>
      <c r="HH2261" s="17"/>
      <c r="HI2261" s="17"/>
      <c r="HJ2261" s="17"/>
      <c r="HK2261" s="17"/>
      <c r="HL2261" s="17"/>
      <c r="HM2261" s="17"/>
      <c r="HN2261" s="17"/>
      <c r="HO2261" s="17"/>
      <c r="HP2261" s="17"/>
      <c r="HQ2261" s="17"/>
      <c r="HR2261" s="17"/>
      <c r="HS2261" s="17"/>
      <c r="HT2261" s="17"/>
      <c r="HU2261" s="17"/>
      <c r="HV2261" s="17"/>
      <c r="HW2261" s="17"/>
      <c r="HX2261" s="17"/>
      <c r="HY2261" s="17"/>
      <c r="HZ2261" s="17"/>
      <c r="IA2261" s="17"/>
      <c r="IB2261" s="17"/>
      <c r="IC2261" s="17"/>
      <c r="ID2261" s="17"/>
      <c r="IE2261" s="17"/>
      <c r="IF2261" s="17"/>
      <c r="IG2261" s="17"/>
      <c r="IH2261" s="17"/>
      <c r="II2261" s="17"/>
      <c r="IJ2261" s="17"/>
      <c r="IK2261" s="17"/>
      <c r="IL2261" s="17"/>
      <c r="IM2261" s="17"/>
      <c r="IN2261" s="17"/>
      <c r="IO2261" s="17"/>
      <c r="IP2261" s="17"/>
      <c r="IQ2261" s="17"/>
      <c r="IR2261" s="17"/>
      <c r="IS2261" s="17"/>
      <c r="IT2261" s="17"/>
      <c r="IU2261" s="17"/>
    </row>
    <row r="2262" spans="2:255" s="18" customFormat="1" ht="30.2" customHeight="1">
      <c r="B2262" s="41"/>
      <c r="C2262" s="12"/>
      <c r="E2262" s="13"/>
      <c r="F2262" s="14"/>
      <c r="H2262" s="19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  <c r="AD2262" s="17"/>
      <c r="AE2262" s="17"/>
      <c r="AF2262" s="17"/>
      <c r="AG2262" s="17"/>
      <c r="AH2262" s="17"/>
      <c r="AI2262" s="17"/>
      <c r="AJ2262" s="17"/>
      <c r="AK2262" s="17"/>
      <c r="AL2262" s="17"/>
      <c r="AM2262" s="17"/>
      <c r="AN2262" s="17"/>
      <c r="AO2262" s="17"/>
      <c r="AP2262" s="17"/>
      <c r="AQ2262" s="17"/>
      <c r="AR2262" s="17"/>
      <c r="AS2262" s="17"/>
      <c r="AT2262" s="17"/>
      <c r="AU2262" s="17"/>
      <c r="AV2262" s="17"/>
      <c r="AW2262" s="17"/>
      <c r="AX2262" s="17"/>
      <c r="AY2262" s="17"/>
      <c r="AZ2262" s="17"/>
      <c r="BA2262" s="17"/>
      <c r="BB2262" s="17"/>
      <c r="BC2262" s="17"/>
      <c r="BD2262" s="17"/>
      <c r="BE2262" s="17"/>
      <c r="BF2262" s="17"/>
      <c r="BG2262" s="17"/>
      <c r="BH2262" s="17"/>
      <c r="BI2262" s="17"/>
      <c r="BJ2262" s="17"/>
      <c r="BK2262" s="17"/>
      <c r="BL2262" s="17"/>
      <c r="BM2262" s="17"/>
      <c r="BN2262" s="17"/>
      <c r="BO2262" s="17"/>
      <c r="BP2262" s="17"/>
      <c r="BQ2262" s="17"/>
      <c r="BR2262" s="17"/>
      <c r="BS2262" s="17"/>
      <c r="BT2262" s="17"/>
      <c r="BU2262" s="17"/>
      <c r="BV2262" s="17"/>
      <c r="BW2262" s="17"/>
      <c r="BX2262" s="17"/>
      <c r="BY2262" s="17"/>
      <c r="BZ2262" s="17"/>
      <c r="CA2262" s="17"/>
      <c r="CB2262" s="17"/>
      <c r="CC2262" s="17"/>
      <c r="CD2262" s="17"/>
      <c r="CE2262" s="17"/>
      <c r="CF2262" s="17"/>
      <c r="CG2262" s="17"/>
      <c r="CH2262" s="17"/>
      <c r="CI2262" s="17"/>
      <c r="CJ2262" s="17"/>
      <c r="CK2262" s="17"/>
      <c r="CL2262" s="17"/>
      <c r="CM2262" s="17"/>
      <c r="CN2262" s="17"/>
      <c r="CO2262" s="17"/>
      <c r="CP2262" s="17"/>
      <c r="CQ2262" s="17"/>
      <c r="CR2262" s="17"/>
      <c r="CS2262" s="17"/>
      <c r="CT2262" s="17"/>
      <c r="CU2262" s="17"/>
      <c r="CV2262" s="17"/>
      <c r="CW2262" s="17"/>
      <c r="CX2262" s="17"/>
      <c r="CY2262" s="17"/>
      <c r="CZ2262" s="17"/>
      <c r="DA2262" s="17"/>
      <c r="DB2262" s="17"/>
      <c r="DC2262" s="17"/>
      <c r="DD2262" s="17"/>
      <c r="DE2262" s="17"/>
      <c r="DF2262" s="17"/>
      <c r="DG2262" s="17"/>
      <c r="DH2262" s="17"/>
      <c r="DI2262" s="17"/>
      <c r="DJ2262" s="17"/>
      <c r="DK2262" s="17"/>
      <c r="DL2262" s="17"/>
      <c r="DM2262" s="17"/>
      <c r="DN2262" s="17"/>
      <c r="DO2262" s="17"/>
      <c r="DP2262" s="17"/>
      <c r="DQ2262" s="17"/>
      <c r="DR2262" s="17"/>
      <c r="DS2262" s="17"/>
      <c r="DT2262" s="17"/>
      <c r="DU2262" s="17"/>
      <c r="DV2262" s="17"/>
      <c r="DW2262" s="17"/>
      <c r="DX2262" s="17"/>
      <c r="DY2262" s="17"/>
      <c r="DZ2262" s="17"/>
      <c r="EA2262" s="17"/>
      <c r="EB2262" s="17"/>
      <c r="EC2262" s="17"/>
      <c r="ED2262" s="17"/>
      <c r="EE2262" s="17"/>
      <c r="EF2262" s="17"/>
      <c r="EG2262" s="17"/>
      <c r="EH2262" s="17"/>
      <c r="EI2262" s="17"/>
      <c r="EJ2262" s="17"/>
      <c r="EK2262" s="17"/>
      <c r="EL2262" s="17"/>
      <c r="EM2262" s="17"/>
      <c r="EN2262" s="17"/>
      <c r="EO2262" s="17"/>
      <c r="EP2262" s="17"/>
      <c r="EQ2262" s="17"/>
      <c r="ER2262" s="17"/>
      <c r="ES2262" s="17"/>
      <c r="ET2262" s="17"/>
      <c r="EU2262" s="17"/>
      <c r="EV2262" s="17"/>
      <c r="EW2262" s="17"/>
      <c r="EX2262" s="17"/>
      <c r="EY2262" s="17"/>
      <c r="EZ2262" s="17"/>
      <c r="FA2262" s="17"/>
      <c r="FB2262" s="17"/>
      <c r="FC2262" s="17"/>
      <c r="FD2262" s="17"/>
      <c r="FE2262" s="17"/>
      <c r="FF2262" s="17"/>
      <c r="FG2262" s="17"/>
      <c r="FH2262" s="17"/>
      <c r="FI2262" s="17"/>
      <c r="FJ2262" s="17"/>
      <c r="FK2262" s="17"/>
      <c r="FL2262" s="17"/>
      <c r="FM2262" s="17"/>
      <c r="FN2262" s="17"/>
      <c r="FO2262" s="17"/>
      <c r="FP2262" s="17"/>
      <c r="FQ2262" s="17"/>
      <c r="FR2262" s="17"/>
      <c r="FS2262" s="17"/>
      <c r="FT2262" s="17"/>
      <c r="FU2262" s="17"/>
      <c r="FV2262" s="17"/>
      <c r="FW2262" s="17"/>
      <c r="FX2262" s="17"/>
      <c r="FY2262" s="17"/>
      <c r="FZ2262" s="17"/>
      <c r="GA2262" s="17"/>
      <c r="GB2262" s="17"/>
      <c r="GC2262" s="17"/>
      <c r="GD2262" s="17"/>
      <c r="GE2262" s="17"/>
      <c r="GF2262" s="17"/>
      <c r="GG2262" s="17"/>
      <c r="GH2262" s="17"/>
      <c r="GI2262" s="17"/>
      <c r="GJ2262" s="17"/>
      <c r="GK2262" s="17"/>
      <c r="GL2262" s="17"/>
      <c r="GM2262" s="17"/>
      <c r="GN2262" s="17"/>
      <c r="GO2262" s="17"/>
      <c r="GP2262" s="17"/>
      <c r="GQ2262" s="17"/>
      <c r="GR2262" s="17"/>
      <c r="GS2262" s="17"/>
      <c r="GT2262" s="17"/>
      <c r="GU2262" s="17"/>
      <c r="GV2262" s="17"/>
      <c r="GW2262" s="17"/>
      <c r="GX2262" s="17"/>
      <c r="GY2262" s="17"/>
      <c r="GZ2262" s="17"/>
      <c r="HA2262" s="17"/>
      <c r="HB2262" s="17"/>
      <c r="HC2262" s="17"/>
      <c r="HD2262" s="17"/>
      <c r="HE2262" s="17"/>
      <c r="HF2262" s="17"/>
      <c r="HG2262" s="17"/>
      <c r="HH2262" s="17"/>
      <c r="HI2262" s="17"/>
      <c r="HJ2262" s="17"/>
      <c r="HK2262" s="17"/>
      <c r="HL2262" s="17"/>
      <c r="HM2262" s="17"/>
      <c r="HN2262" s="17"/>
      <c r="HO2262" s="17"/>
      <c r="HP2262" s="17"/>
      <c r="HQ2262" s="17"/>
      <c r="HR2262" s="17"/>
      <c r="HS2262" s="17"/>
      <c r="HT2262" s="17"/>
      <c r="HU2262" s="17"/>
      <c r="HV2262" s="17"/>
      <c r="HW2262" s="17"/>
      <c r="HX2262" s="17"/>
      <c r="HY2262" s="17"/>
      <c r="HZ2262" s="17"/>
      <c r="IA2262" s="17"/>
      <c r="IB2262" s="17"/>
      <c r="IC2262" s="17"/>
      <c r="ID2262" s="17"/>
      <c r="IE2262" s="17"/>
      <c r="IF2262" s="17"/>
      <c r="IG2262" s="17"/>
      <c r="IH2262" s="17"/>
      <c r="II2262" s="17"/>
      <c r="IJ2262" s="17"/>
      <c r="IK2262" s="17"/>
      <c r="IL2262" s="17"/>
      <c r="IM2262" s="17"/>
      <c r="IN2262" s="17"/>
      <c r="IO2262" s="17"/>
      <c r="IP2262" s="17"/>
      <c r="IQ2262" s="17"/>
      <c r="IR2262" s="17"/>
      <c r="IS2262" s="17"/>
      <c r="IT2262" s="17"/>
      <c r="IU2262" s="17"/>
    </row>
    <row r="2263" spans="2:255" s="18" customFormat="1" ht="30.2" customHeight="1">
      <c r="B2263" s="41"/>
      <c r="C2263" s="12"/>
      <c r="E2263" s="13"/>
      <c r="F2263" s="14"/>
      <c r="H2263" s="19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  <c r="AB2263" s="17"/>
      <c r="AC2263" s="17"/>
      <c r="AD2263" s="17"/>
      <c r="AE2263" s="17"/>
      <c r="AF2263" s="17"/>
      <c r="AG2263" s="17"/>
      <c r="AH2263" s="17"/>
      <c r="AI2263" s="17"/>
      <c r="AJ2263" s="17"/>
      <c r="AK2263" s="17"/>
      <c r="AL2263" s="17"/>
      <c r="AM2263" s="17"/>
      <c r="AN2263" s="17"/>
      <c r="AO2263" s="17"/>
      <c r="AP2263" s="17"/>
      <c r="AQ2263" s="17"/>
      <c r="AR2263" s="17"/>
      <c r="AS2263" s="17"/>
      <c r="AT2263" s="17"/>
      <c r="AU2263" s="17"/>
      <c r="AV2263" s="17"/>
      <c r="AW2263" s="17"/>
      <c r="AX2263" s="17"/>
      <c r="AY2263" s="17"/>
      <c r="AZ2263" s="17"/>
      <c r="BA2263" s="17"/>
      <c r="BB2263" s="17"/>
      <c r="BC2263" s="17"/>
      <c r="BD2263" s="17"/>
      <c r="BE2263" s="17"/>
      <c r="BF2263" s="17"/>
      <c r="BG2263" s="17"/>
      <c r="BH2263" s="17"/>
      <c r="BI2263" s="17"/>
      <c r="BJ2263" s="17"/>
      <c r="BK2263" s="17"/>
      <c r="BL2263" s="17"/>
      <c r="BM2263" s="17"/>
      <c r="BN2263" s="17"/>
      <c r="BO2263" s="17"/>
      <c r="BP2263" s="17"/>
      <c r="BQ2263" s="17"/>
      <c r="BR2263" s="17"/>
      <c r="BS2263" s="17"/>
      <c r="BT2263" s="17"/>
      <c r="BU2263" s="17"/>
      <c r="BV2263" s="17"/>
      <c r="BW2263" s="17"/>
      <c r="BX2263" s="17"/>
      <c r="BY2263" s="17"/>
      <c r="BZ2263" s="17"/>
      <c r="CA2263" s="17"/>
      <c r="CB2263" s="17"/>
      <c r="CC2263" s="17"/>
      <c r="CD2263" s="17"/>
      <c r="CE2263" s="17"/>
      <c r="CF2263" s="17"/>
      <c r="CG2263" s="17"/>
      <c r="CH2263" s="17"/>
      <c r="CI2263" s="17"/>
      <c r="CJ2263" s="17"/>
      <c r="CK2263" s="17"/>
      <c r="CL2263" s="17"/>
      <c r="CM2263" s="17"/>
      <c r="CN2263" s="17"/>
      <c r="CO2263" s="17"/>
      <c r="CP2263" s="17"/>
      <c r="CQ2263" s="17"/>
      <c r="CR2263" s="17"/>
      <c r="CS2263" s="17"/>
      <c r="CT2263" s="17"/>
      <c r="CU2263" s="17"/>
      <c r="CV2263" s="17"/>
      <c r="CW2263" s="17"/>
      <c r="CX2263" s="17"/>
      <c r="CY2263" s="17"/>
      <c r="CZ2263" s="17"/>
      <c r="DA2263" s="17"/>
      <c r="DB2263" s="17"/>
      <c r="DC2263" s="17"/>
      <c r="DD2263" s="17"/>
      <c r="DE2263" s="17"/>
      <c r="DF2263" s="17"/>
      <c r="DG2263" s="17"/>
      <c r="DH2263" s="17"/>
      <c r="DI2263" s="17"/>
      <c r="DJ2263" s="17"/>
      <c r="DK2263" s="17"/>
      <c r="DL2263" s="17"/>
      <c r="DM2263" s="17"/>
      <c r="DN2263" s="17"/>
      <c r="DO2263" s="17"/>
      <c r="DP2263" s="17"/>
      <c r="DQ2263" s="17"/>
      <c r="DR2263" s="17"/>
      <c r="DS2263" s="17"/>
      <c r="DT2263" s="17"/>
      <c r="DU2263" s="17"/>
      <c r="DV2263" s="17"/>
      <c r="DW2263" s="17"/>
      <c r="DX2263" s="17"/>
      <c r="DY2263" s="17"/>
      <c r="DZ2263" s="17"/>
      <c r="EA2263" s="17"/>
      <c r="EB2263" s="17"/>
      <c r="EC2263" s="17"/>
      <c r="ED2263" s="17"/>
      <c r="EE2263" s="17"/>
      <c r="EF2263" s="17"/>
      <c r="EG2263" s="17"/>
      <c r="EH2263" s="17"/>
      <c r="EI2263" s="17"/>
      <c r="EJ2263" s="17"/>
      <c r="EK2263" s="17"/>
      <c r="EL2263" s="17"/>
      <c r="EM2263" s="17"/>
      <c r="EN2263" s="17"/>
      <c r="EO2263" s="17"/>
      <c r="EP2263" s="17"/>
      <c r="EQ2263" s="17"/>
      <c r="ER2263" s="17"/>
      <c r="ES2263" s="17"/>
      <c r="ET2263" s="17"/>
      <c r="EU2263" s="17"/>
      <c r="EV2263" s="17"/>
      <c r="EW2263" s="17"/>
      <c r="EX2263" s="17"/>
      <c r="EY2263" s="17"/>
      <c r="EZ2263" s="17"/>
      <c r="FA2263" s="17"/>
      <c r="FB2263" s="17"/>
      <c r="FC2263" s="17"/>
      <c r="FD2263" s="17"/>
      <c r="FE2263" s="17"/>
      <c r="FF2263" s="17"/>
      <c r="FG2263" s="17"/>
      <c r="FH2263" s="17"/>
      <c r="FI2263" s="17"/>
      <c r="FJ2263" s="17"/>
      <c r="FK2263" s="17"/>
      <c r="FL2263" s="17"/>
      <c r="FM2263" s="17"/>
      <c r="FN2263" s="17"/>
      <c r="FO2263" s="17"/>
      <c r="FP2263" s="17"/>
      <c r="FQ2263" s="17"/>
      <c r="FR2263" s="17"/>
      <c r="FS2263" s="17"/>
      <c r="FT2263" s="17"/>
      <c r="FU2263" s="17"/>
      <c r="FV2263" s="17"/>
      <c r="FW2263" s="17"/>
      <c r="FX2263" s="17"/>
      <c r="FY2263" s="17"/>
      <c r="FZ2263" s="17"/>
      <c r="GA2263" s="17"/>
      <c r="GB2263" s="17"/>
      <c r="GC2263" s="17"/>
      <c r="GD2263" s="17"/>
      <c r="GE2263" s="17"/>
      <c r="GF2263" s="17"/>
      <c r="GG2263" s="17"/>
      <c r="GH2263" s="17"/>
      <c r="GI2263" s="17"/>
      <c r="GJ2263" s="17"/>
      <c r="GK2263" s="17"/>
      <c r="GL2263" s="17"/>
      <c r="GM2263" s="17"/>
      <c r="GN2263" s="17"/>
      <c r="GO2263" s="17"/>
      <c r="GP2263" s="17"/>
      <c r="GQ2263" s="17"/>
      <c r="GR2263" s="17"/>
      <c r="GS2263" s="17"/>
      <c r="GT2263" s="17"/>
      <c r="GU2263" s="17"/>
      <c r="GV2263" s="17"/>
      <c r="GW2263" s="17"/>
      <c r="GX2263" s="17"/>
      <c r="GY2263" s="17"/>
      <c r="GZ2263" s="17"/>
      <c r="HA2263" s="17"/>
      <c r="HB2263" s="17"/>
      <c r="HC2263" s="17"/>
      <c r="HD2263" s="17"/>
      <c r="HE2263" s="17"/>
      <c r="HF2263" s="17"/>
      <c r="HG2263" s="17"/>
      <c r="HH2263" s="17"/>
      <c r="HI2263" s="17"/>
      <c r="HJ2263" s="17"/>
      <c r="HK2263" s="17"/>
      <c r="HL2263" s="17"/>
      <c r="HM2263" s="17"/>
      <c r="HN2263" s="17"/>
      <c r="HO2263" s="17"/>
      <c r="HP2263" s="17"/>
      <c r="HQ2263" s="17"/>
      <c r="HR2263" s="17"/>
      <c r="HS2263" s="17"/>
      <c r="HT2263" s="17"/>
      <c r="HU2263" s="17"/>
      <c r="HV2263" s="17"/>
      <c r="HW2263" s="17"/>
      <c r="HX2263" s="17"/>
      <c r="HY2263" s="17"/>
      <c r="HZ2263" s="17"/>
      <c r="IA2263" s="17"/>
      <c r="IB2263" s="17"/>
      <c r="IC2263" s="17"/>
      <c r="ID2263" s="17"/>
      <c r="IE2263" s="17"/>
      <c r="IF2263" s="17"/>
      <c r="IG2263" s="17"/>
      <c r="IH2263" s="17"/>
      <c r="II2263" s="17"/>
      <c r="IJ2263" s="17"/>
      <c r="IK2263" s="17"/>
      <c r="IL2263" s="17"/>
      <c r="IM2263" s="17"/>
      <c r="IN2263" s="17"/>
      <c r="IO2263" s="17"/>
      <c r="IP2263" s="17"/>
      <c r="IQ2263" s="17"/>
      <c r="IR2263" s="17"/>
      <c r="IS2263" s="17"/>
      <c r="IT2263" s="17"/>
      <c r="IU2263" s="17"/>
    </row>
    <row r="2264" spans="2:255" s="18" customFormat="1" ht="30.2" customHeight="1">
      <c r="B2264" s="41"/>
      <c r="C2264" s="12"/>
      <c r="E2264" s="13"/>
      <c r="F2264" s="14"/>
      <c r="H2264" s="19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  <c r="AD2264" s="17"/>
      <c r="AE2264" s="17"/>
      <c r="AF2264" s="17"/>
      <c r="AG2264" s="17"/>
      <c r="AH2264" s="17"/>
      <c r="AI2264" s="17"/>
      <c r="AJ2264" s="17"/>
      <c r="AK2264" s="17"/>
      <c r="AL2264" s="17"/>
      <c r="AM2264" s="17"/>
      <c r="AN2264" s="17"/>
      <c r="AO2264" s="17"/>
      <c r="AP2264" s="17"/>
      <c r="AQ2264" s="17"/>
      <c r="AR2264" s="17"/>
      <c r="AS2264" s="17"/>
      <c r="AT2264" s="17"/>
      <c r="AU2264" s="17"/>
      <c r="AV2264" s="17"/>
      <c r="AW2264" s="17"/>
      <c r="AX2264" s="17"/>
      <c r="AY2264" s="17"/>
      <c r="AZ2264" s="17"/>
      <c r="BA2264" s="17"/>
      <c r="BB2264" s="17"/>
      <c r="BC2264" s="17"/>
      <c r="BD2264" s="17"/>
      <c r="BE2264" s="17"/>
      <c r="BF2264" s="17"/>
      <c r="BG2264" s="17"/>
      <c r="BH2264" s="17"/>
      <c r="BI2264" s="17"/>
      <c r="BJ2264" s="17"/>
      <c r="BK2264" s="17"/>
      <c r="BL2264" s="17"/>
      <c r="BM2264" s="17"/>
      <c r="BN2264" s="17"/>
      <c r="BO2264" s="17"/>
      <c r="BP2264" s="17"/>
      <c r="BQ2264" s="17"/>
      <c r="BR2264" s="17"/>
      <c r="BS2264" s="17"/>
      <c r="BT2264" s="17"/>
      <c r="BU2264" s="17"/>
      <c r="BV2264" s="17"/>
      <c r="BW2264" s="17"/>
      <c r="BX2264" s="17"/>
      <c r="BY2264" s="17"/>
      <c r="BZ2264" s="17"/>
      <c r="CA2264" s="17"/>
      <c r="CB2264" s="17"/>
      <c r="CC2264" s="17"/>
      <c r="CD2264" s="17"/>
      <c r="CE2264" s="17"/>
      <c r="CF2264" s="17"/>
      <c r="CG2264" s="17"/>
      <c r="CH2264" s="17"/>
      <c r="CI2264" s="17"/>
      <c r="CJ2264" s="17"/>
      <c r="CK2264" s="17"/>
      <c r="CL2264" s="17"/>
      <c r="CM2264" s="17"/>
      <c r="CN2264" s="17"/>
      <c r="CO2264" s="17"/>
      <c r="CP2264" s="17"/>
      <c r="CQ2264" s="17"/>
      <c r="CR2264" s="17"/>
      <c r="CS2264" s="17"/>
      <c r="CT2264" s="17"/>
      <c r="CU2264" s="17"/>
      <c r="CV2264" s="17"/>
      <c r="CW2264" s="17"/>
      <c r="CX2264" s="17"/>
      <c r="CY2264" s="17"/>
      <c r="CZ2264" s="17"/>
      <c r="DA2264" s="17"/>
      <c r="DB2264" s="17"/>
      <c r="DC2264" s="17"/>
      <c r="DD2264" s="17"/>
      <c r="DE2264" s="17"/>
      <c r="DF2264" s="17"/>
      <c r="DG2264" s="17"/>
      <c r="DH2264" s="17"/>
      <c r="DI2264" s="17"/>
      <c r="DJ2264" s="17"/>
      <c r="DK2264" s="17"/>
      <c r="DL2264" s="17"/>
      <c r="DM2264" s="17"/>
      <c r="DN2264" s="17"/>
      <c r="DO2264" s="17"/>
      <c r="DP2264" s="17"/>
      <c r="DQ2264" s="17"/>
      <c r="DR2264" s="17"/>
      <c r="DS2264" s="17"/>
      <c r="DT2264" s="17"/>
      <c r="DU2264" s="17"/>
      <c r="DV2264" s="17"/>
      <c r="DW2264" s="17"/>
      <c r="DX2264" s="17"/>
      <c r="DY2264" s="17"/>
      <c r="DZ2264" s="17"/>
      <c r="EA2264" s="17"/>
      <c r="EB2264" s="17"/>
      <c r="EC2264" s="17"/>
      <c r="ED2264" s="17"/>
      <c r="EE2264" s="17"/>
      <c r="EF2264" s="17"/>
      <c r="EG2264" s="17"/>
      <c r="EH2264" s="17"/>
      <c r="EI2264" s="17"/>
      <c r="EJ2264" s="17"/>
      <c r="EK2264" s="17"/>
      <c r="EL2264" s="17"/>
      <c r="EM2264" s="17"/>
      <c r="EN2264" s="17"/>
      <c r="EO2264" s="17"/>
      <c r="EP2264" s="17"/>
      <c r="EQ2264" s="17"/>
      <c r="ER2264" s="17"/>
      <c r="ES2264" s="17"/>
      <c r="ET2264" s="17"/>
      <c r="EU2264" s="17"/>
      <c r="EV2264" s="17"/>
      <c r="EW2264" s="17"/>
      <c r="EX2264" s="17"/>
      <c r="EY2264" s="17"/>
      <c r="EZ2264" s="17"/>
      <c r="FA2264" s="17"/>
      <c r="FB2264" s="17"/>
      <c r="FC2264" s="17"/>
      <c r="FD2264" s="17"/>
      <c r="FE2264" s="17"/>
      <c r="FF2264" s="17"/>
      <c r="FG2264" s="17"/>
      <c r="FH2264" s="17"/>
      <c r="FI2264" s="17"/>
      <c r="FJ2264" s="17"/>
      <c r="FK2264" s="17"/>
      <c r="FL2264" s="17"/>
      <c r="FM2264" s="17"/>
      <c r="FN2264" s="17"/>
      <c r="FO2264" s="17"/>
      <c r="FP2264" s="17"/>
      <c r="FQ2264" s="17"/>
      <c r="FR2264" s="17"/>
      <c r="FS2264" s="17"/>
      <c r="FT2264" s="17"/>
      <c r="FU2264" s="17"/>
      <c r="FV2264" s="17"/>
      <c r="FW2264" s="17"/>
      <c r="FX2264" s="17"/>
      <c r="FY2264" s="17"/>
      <c r="FZ2264" s="17"/>
      <c r="GA2264" s="17"/>
      <c r="GB2264" s="17"/>
      <c r="GC2264" s="17"/>
      <c r="GD2264" s="17"/>
      <c r="GE2264" s="17"/>
      <c r="GF2264" s="17"/>
      <c r="GG2264" s="17"/>
      <c r="GH2264" s="17"/>
      <c r="GI2264" s="17"/>
      <c r="GJ2264" s="17"/>
      <c r="GK2264" s="17"/>
      <c r="GL2264" s="17"/>
      <c r="GM2264" s="17"/>
      <c r="GN2264" s="17"/>
      <c r="GO2264" s="17"/>
      <c r="GP2264" s="17"/>
      <c r="GQ2264" s="17"/>
      <c r="GR2264" s="17"/>
      <c r="GS2264" s="17"/>
      <c r="GT2264" s="17"/>
      <c r="GU2264" s="17"/>
      <c r="GV2264" s="17"/>
      <c r="GW2264" s="17"/>
      <c r="GX2264" s="17"/>
      <c r="GY2264" s="17"/>
      <c r="GZ2264" s="17"/>
      <c r="HA2264" s="17"/>
      <c r="HB2264" s="17"/>
      <c r="HC2264" s="17"/>
      <c r="HD2264" s="17"/>
      <c r="HE2264" s="17"/>
      <c r="HF2264" s="17"/>
      <c r="HG2264" s="17"/>
      <c r="HH2264" s="17"/>
      <c r="HI2264" s="17"/>
      <c r="HJ2264" s="17"/>
      <c r="HK2264" s="17"/>
      <c r="HL2264" s="17"/>
      <c r="HM2264" s="17"/>
      <c r="HN2264" s="17"/>
      <c r="HO2264" s="17"/>
      <c r="HP2264" s="17"/>
      <c r="HQ2264" s="17"/>
      <c r="HR2264" s="17"/>
      <c r="HS2264" s="17"/>
      <c r="HT2264" s="17"/>
      <c r="HU2264" s="17"/>
      <c r="HV2264" s="17"/>
      <c r="HW2264" s="17"/>
      <c r="HX2264" s="17"/>
      <c r="HY2264" s="17"/>
      <c r="HZ2264" s="17"/>
      <c r="IA2264" s="17"/>
      <c r="IB2264" s="17"/>
      <c r="IC2264" s="17"/>
      <c r="ID2264" s="17"/>
      <c r="IE2264" s="17"/>
      <c r="IF2264" s="17"/>
      <c r="IG2264" s="17"/>
      <c r="IH2264" s="17"/>
      <c r="II2264" s="17"/>
      <c r="IJ2264" s="17"/>
      <c r="IK2264" s="17"/>
      <c r="IL2264" s="17"/>
      <c r="IM2264" s="17"/>
      <c r="IN2264" s="17"/>
      <c r="IO2264" s="17"/>
      <c r="IP2264" s="17"/>
      <c r="IQ2264" s="17"/>
      <c r="IR2264" s="17"/>
      <c r="IS2264" s="17"/>
      <c r="IT2264" s="17"/>
      <c r="IU2264" s="17"/>
    </row>
    <row r="2265" spans="2:255" s="18" customFormat="1" ht="30.2" customHeight="1">
      <c r="B2265" s="41"/>
      <c r="C2265" s="12"/>
      <c r="E2265" s="13"/>
      <c r="F2265" s="14"/>
      <c r="H2265" s="19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  <c r="AB2265" s="17"/>
      <c r="AC2265" s="17"/>
      <c r="AD2265" s="17"/>
      <c r="AE2265" s="17"/>
      <c r="AF2265" s="17"/>
      <c r="AG2265" s="17"/>
      <c r="AH2265" s="17"/>
      <c r="AI2265" s="17"/>
      <c r="AJ2265" s="17"/>
      <c r="AK2265" s="17"/>
      <c r="AL2265" s="17"/>
      <c r="AM2265" s="17"/>
      <c r="AN2265" s="17"/>
      <c r="AO2265" s="17"/>
      <c r="AP2265" s="17"/>
      <c r="AQ2265" s="17"/>
      <c r="AR2265" s="17"/>
      <c r="AS2265" s="17"/>
      <c r="AT2265" s="17"/>
      <c r="AU2265" s="17"/>
      <c r="AV2265" s="17"/>
      <c r="AW2265" s="17"/>
      <c r="AX2265" s="17"/>
      <c r="AY2265" s="17"/>
      <c r="AZ2265" s="17"/>
      <c r="BA2265" s="17"/>
      <c r="BB2265" s="17"/>
      <c r="BC2265" s="17"/>
      <c r="BD2265" s="17"/>
      <c r="BE2265" s="17"/>
      <c r="BF2265" s="17"/>
      <c r="BG2265" s="17"/>
      <c r="BH2265" s="17"/>
      <c r="BI2265" s="17"/>
      <c r="BJ2265" s="17"/>
      <c r="BK2265" s="17"/>
      <c r="BL2265" s="17"/>
      <c r="BM2265" s="17"/>
      <c r="BN2265" s="17"/>
      <c r="BO2265" s="17"/>
      <c r="BP2265" s="17"/>
      <c r="BQ2265" s="17"/>
      <c r="BR2265" s="17"/>
      <c r="BS2265" s="17"/>
      <c r="BT2265" s="17"/>
      <c r="BU2265" s="17"/>
      <c r="BV2265" s="17"/>
      <c r="BW2265" s="17"/>
      <c r="BX2265" s="17"/>
      <c r="BY2265" s="17"/>
      <c r="BZ2265" s="17"/>
      <c r="CA2265" s="17"/>
      <c r="CB2265" s="17"/>
      <c r="CC2265" s="17"/>
      <c r="CD2265" s="17"/>
      <c r="CE2265" s="17"/>
      <c r="CF2265" s="17"/>
      <c r="CG2265" s="17"/>
      <c r="CH2265" s="17"/>
      <c r="CI2265" s="17"/>
      <c r="CJ2265" s="17"/>
      <c r="CK2265" s="17"/>
      <c r="CL2265" s="17"/>
      <c r="CM2265" s="17"/>
      <c r="CN2265" s="17"/>
      <c r="CO2265" s="17"/>
      <c r="CP2265" s="17"/>
      <c r="CQ2265" s="17"/>
      <c r="CR2265" s="17"/>
      <c r="CS2265" s="17"/>
      <c r="CT2265" s="17"/>
      <c r="CU2265" s="17"/>
      <c r="CV2265" s="17"/>
      <c r="CW2265" s="17"/>
      <c r="CX2265" s="17"/>
      <c r="CY2265" s="17"/>
      <c r="CZ2265" s="17"/>
      <c r="DA2265" s="17"/>
      <c r="DB2265" s="17"/>
      <c r="DC2265" s="17"/>
      <c r="DD2265" s="17"/>
      <c r="DE2265" s="17"/>
      <c r="DF2265" s="17"/>
      <c r="DG2265" s="17"/>
      <c r="DH2265" s="17"/>
      <c r="DI2265" s="17"/>
      <c r="DJ2265" s="17"/>
      <c r="DK2265" s="17"/>
      <c r="DL2265" s="17"/>
      <c r="DM2265" s="17"/>
      <c r="DN2265" s="17"/>
      <c r="DO2265" s="17"/>
      <c r="DP2265" s="17"/>
      <c r="DQ2265" s="17"/>
      <c r="DR2265" s="17"/>
      <c r="DS2265" s="17"/>
      <c r="DT2265" s="17"/>
      <c r="DU2265" s="17"/>
      <c r="DV2265" s="17"/>
      <c r="DW2265" s="17"/>
      <c r="DX2265" s="17"/>
      <c r="DY2265" s="17"/>
      <c r="DZ2265" s="17"/>
      <c r="EA2265" s="17"/>
      <c r="EB2265" s="17"/>
      <c r="EC2265" s="17"/>
      <c r="ED2265" s="17"/>
      <c r="EE2265" s="17"/>
      <c r="EF2265" s="17"/>
      <c r="EG2265" s="17"/>
      <c r="EH2265" s="17"/>
      <c r="EI2265" s="17"/>
      <c r="EJ2265" s="17"/>
      <c r="EK2265" s="17"/>
      <c r="EL2265" s="17"/>
      <c r="EM2265" s="17"/>
      <c r="EN2265" s="17"/>
      <c r="EO2265" s="17"/>
      <c r="EP2265" s="17"/>
      <c r="EQ2265" s="17"/>
      <c r="ER2265" s="17"/>
      <c r="ES2265" s="17"/>
      <c r="ET2265" s="17"/>
      <c r="EU2265" s="17"/>
      <c r="EV2265" s="17"/>
      <c r="EW2265" s="17"/>
      <c r="EX2265" s="17"/>
      <c r="EY2265" s="17"/>
      <c r="EZ2265" s="17"/>
      <c r="FA2265" s="17"/>
      <c r="FB2265" s="17"/>
      <c r="FC2265" s="17"/>
      <c r="FD2265" s="17"/>
      <c r="FE2265" s="17"/>
      <c r="FF2265" s="17"/>
      <c r="FG2265" s="17"/>
      <c r="FH2265" s="17"/>
      <c r="FI2265" s="17"/>
      <c r="FJ2265" s="17"/>
      <c r="FK2265" s="17"/>
      <c r="FL2265" s="17"/>
      <c r="FM2265" s="17"/>
      <c r="FN2265" s="17"/>
      <c r="FO2265" s="17"/>
      <c r="FP2265" s="17"/>
      <c r="FQ2265" s="17"/>
      <c r="FR2265" s="17"/>
      <c r="FS2265" s="17"/>
      <c r="FT2265" s="17"/>
      <c r="FU2265" s="17"/>
      <c r="FV2265" s="17"/>
      <c r="FW2265" s="17"/>
      <c r="FX2265" s="17"/>
      <c r="FY2265" s="17"/>
      <c r="FZ2265" s="17"/>
      <c r="GA2265" s="17"/>
      <c r="GB2265" s="17"/>
      <c r="GC2265" s="17"/>
      <c r="GD2265" s="17"/>
      <c r="GE2265" s="17"/>
      <c r="GF2265" s="17"/>
      <c r="GG2265" s="17"/>
      <c r="GH2265" s="17"/>
      <c r="GI2265" s="17"/>
      <c r="GJ2265" s="17"/>
      <c r="GK2265" s="17"/>
      <c r="GL2265" s="17"/>
      <c r="GM2265" s="17"/>
      <c r="GN2265" s="17"/>
      <c r="GO2265" s="17"/>
      <c r="GP2265" s="17"/>
      <c r="GQ2265" s="17"/>
      <c r="GR2265" s="17"/>
      <c r="GS2265" s="17"/>
      <c r="GT2265" s="17"/>
      <c r="GU2265" s="17"/>
      <c r="GV2265" s="17"/>
      <c r="GW2265" s="17"/>
      <c r="GX2265" s="17"/>
      <c r="GY2265" s="17"/>
      <c r="GZ2265" s="17"/>
      <c r="HA2265" s="17"/>
      <c r="HB2265" s="17"/>
      <c r="HC2265" s="17"/>
      <c r="HD2265" s="17"/>
      <c r="HE2265" s="17"/>
      <c r="HF2265" s="17"/>
      <c r="HG2265" s="17"/>
      <c r="HH2265" s="17"/>
      <c r="HI2265" s="17"/>
      <c r="HJ2265" s="17"/>
      <c r="HK2265" s="17"/>
      <c r="HL2265" s="17"/>
      <c r="HM2265" s="17"/>
      <c r="HN2265" s="17"/>
      <c r="HO2265" s="17"/>
      <c r="HP2265" s="17"/>
      <c r="HQ2265" s="17"/>
      <c r="HR2265" s="17"/>
      <c r="HS2265" s="17"/>
      <c r="HT2265" s="17"/>
      <c r="HU2265" s="17"/>
      <c r="HV2265" s="17"/>
      <c r="HW2265" s="17"/>
      <c r="HX2265" s="17"/>
      <c r="HY2265" s="17"/>
      <c r="HZ2265" s="17"/>
      <c r="IA2265" s="17"/>
      <c r="IB2265" s="17"/>
      <c r="IC2265" s="17"/>
      <c r="ID2265" s="17"/>
      <c r="IE2265" s="17"/>
      <c r="IF2265" s="17"/>
      <c r="IG2265" s="17"/>
      <c r="IH2265" s="17"/>
      <c r="II2265" s="17"/>
      <c r="IJ2265" s="17"/>
      <c r="IK2265" s="17"/>
      <c r="IL2265" s="17"/>
      <c r="IM2265" s="17"/>
      <c r="IN2265" s="17"/>
      <c r="IO2265" s="17"/>
      <c r="IP2265" s="17"/>
      <c r="IQ2265" s="17"/>
      <c r="IR2265" s="17"/>
      <c r="IS2265" s="17"/>
      <c r="IT2265" s="17"/>
      <c r="IU2265" s="17"/>
    </row>
    <row r="2266" spans="2:255" s="18" customFormat="1" ht="30.2" customHeight="1">
      <c r="B2266" s="41"/>
      <c r="C2266" s="12"/>
      <c r="E2266" s="13"/>
      <c r="F2266" s="14"/>
      <c r="H2266" s="19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  <c r="AB2266" s="17"/>
      <c r="AC2266" s="17"/>
      <c r="AD2266" s="17"/>
      <c r="AE2266" s="17"/>
      <c r="AF2266" s="17"/>
      <c r="AG2266" s="17"/>
      <c r="AH2266" s="17"/>
      <c r="AI2266" s="17"/>
      <c r="AJ2266" s="17"/>
      <c r="AK2266" s="17"/>
      <c r="AL2266" s="17"/>
      <c r="AM2266" s="17"/>
      <c r="AN2266" s="17"/>
      <c r="AO2266" s="17"/>
      <c r="AP2266" s="17"/>
      <c r="AQ2266" s="17"/>
      <c r="AR2266" s="17"/>
      <c r="AS2266" s="17"/>
      <c r="AT2266" s="17"/>
      <c r="AU2266" s="17"/>
      <c r="AV2266" s="17"/>
      <c r="AW2266" s="17"/>
      <c r="AX2266" s="17"/>
      <c r="AY2266" s="17"/>
      <c r="AZ2266" s="17"/>
      <c r="BA2266" s="17"/>
      <c r="BB2266" s="17"/>
      <c r="BC2266" s="17"/>
      <c r="BD2266" s="17"/>
      <c r="BE2266" s="17"/>
      <c r="BF2266" s="17"/>
      <c r="BG2266" s="17"/>
      <c r="BH2266" s="17"/>
      <c r="BI2266" s="17"/>
      <c r="BJ2266" s="17"/>
      <c r="BK2266" s="17"/>
      <c r="BL2266" s="17"/>
      <c r="BM2266" s="17"/>
      <c r="BN2266" s="17"/>
      <c r="BO2266" s="17"/>
      <c r="BP2266" s="17"/>
      <c r="BQ2266" s="17"/>
      <c r="BR2266" s="17"/>
      <c r="BS2266" s="17"/>
      <c r="BT2266" s="17"/>
      <c r="BU2266" s="17"/>
      <c r="BV2266" s="17"/>
      <c r="BW2266" s="17"/>
      <c r="BX2266" s="17"/>
      <c r="BY2266" s="17"/>
      <c r="BZ2266" s="17"/>
      <c r="CA2266" s="17"/>
      <c r="CB2266" s="17"/>
      <c r="CC2266" s="17"/>
      <c r="CD2266" s="17"/>
      <c r="CE2266" s="17"/>
      <c r="CF2266" s="17"/>
      <c r="CG2266" s="17"/>
      <c r="CH2266" s="17"/>
      <c r="CI2266" s="17"/>
      <c r="CJ2266" s="17"/>
      <c r="CK2266" s="17"/>
      <c r="CL2266" s="17"/>
      <c r="CM2266" s="17"/>
      <c r="CN2266" s="17"/>
      <c r="CO2266" s="17"/>
      <c r="CP2266" s="17"/>
      <c r="CQ2266" s="17"/>
      <c r="CR2266" s="17"/>
      <c r="CS2266" s="17"/>
      <c r="CT2266" s="17"/>
      <c r="CU2266" s="17"/>
      <c r="CV2266" s="17"/>
      <c r="CW2266" s="17"/>
      <c r="CX2266" s="17"/>
      <c r="CY2266" s="17"/>
      <c r="CZ2266" s="17"/>
      <c r="DA2266" s="17"/>
      <c r="DB2266" s="17"/>
      <c r="DC2266" s="17"/>
      <c r="DD2266" s="17"/>
      <c r="DE2266" s="17"/>
      <c r="DF2266" s="17"/>
      <c r="DG2266" s="17"/>
      <c r="DH2266" s="17"/>
      <c r="DI2266" s="17"/>
      <c r="DJ2266" s="17"/>
      <c r="DK2266" s="17"/>
      <c r="DL2266" s="17"/>
      <c r="DM2266" s="17"/>
      <c r="DN2266" s="17"/>
      <c r="DO2266" s="17"/>
      <c r="DP2266" s="17"/>
      <c r="DQ2266" s="17"/>
      <c r="DR2266" s="17"/>
      <c r="DS2266" s="17"/>
      <c r="DT2266" s="17"/>
      <c r="DU2266" s="17"/>
      <c r="DV2266" s="17"/>
      <c r="DW2266" s="17"/>
      <c r="DX2266" s="17"/>
      <c r="DY2266" s="17"/>
      <c r="DZ2266" s="17"/>
      <c r="EA2266" s="17"/>
      <c r="EB2266" s="17"/>
      <c r="EC2266" s="17"/>
      <c r="ED2266" s="17"/>
      <c r="EE2266" s="17"/>
      <c r="EF2266" s="17"/>
      <c r="EG2266" s="17"/>
      <c r="EH2266" s="17"/>
      <c r="EI2266" s="17"/>
      <c r="EJ2266" s="17"/>
      <c r="EK2266" s="17"/>
      <c r="EL2266" s="17"/>
      <c r="EM2266" s="17"/>
      <c r="EN2266" s="17"/>
      <c r="EO2266" s="17"/>
      <c r="EP2266" s="17"/>
      <c r="EQ2266" s="17"/>
      <c r="ER2266" s="17"/>
      <c r="ES2266" s="17"/>
      <c r="ET2266" s="17"/>
      <c r="EU2266" s="17"/>
      <c r="EV2266" s="17"/>
      <c r="EW2266" s="17"/>
      <c r="EX2266" s="17"/>
      <c r="EY2266" s="17"/>
      <c r="EZ2266" s="17"/>
      <c r="FA2266" s="17"/>
      <c r="FB2266" s="17"/>
      <c r="FC2266" s="17"/>
      <c r="FD2266" s="17"/>
      <c r="FE2266" s="17"/>
      <c r="FF2266" s="17"/>
      <c r="FG2266" s="17"/>
      <c r="FH2266" s="17"/>
      <c r="FI2266" s="17"/>
      <c r="FJ2266" s="17"/>
      <c r="FK2266" s="17"/>
      <c r="FL2266" s="17"/>
      <c r="FM2266" s="17"/>
      <c r="FN2266" s="17"/>
      <c r="FO2266" s="17"/>
      <c r="FP2266" s="17"/>
      <c r="FQ2266" s="17"/>
      <c r="FR2266" s="17"/>
      <c r="FS2266" s="17"/>
      <c r="FT2266" s="17"/>
      <c r="FU2266" s="17"/>
      <c r="FV2266" s="17"/>
      <c r="FW2266" s="17"/>
      <c r="FX2266" s="17"/>
      <c r="FY2266" s="17"/>
      <c r="FZ2266" s="17"/>
      <c r="GA2266" s="17"/>
      <c r="GB2266" s="17"/>
      <c r="GC2266" s="17"/>
      <c r="GD2266" s="17"/>
      <c r="GE2266" s="17"/>
      <c r="GF2266" s="17"/>
      <c r="GG2266" s="17"/>
      <c r="GH2266" s="17"/>
      <c r="GI2266" s="17"/>
      <c r="GJ2266" s="17"/>
      <c r="GK2266" s="17"/>
      <c r="GL2266" s="17"/>
      <c r="GM2266" s="17"/>
      <c r="GN2266" s="17"/>
      <c r="GO2266" s="17"/>
      <c r="GP2266" s="17"/>
      <c r="GQ2266" s="17"/>
      <c r="GR2266" s="17"/>
      <c r="GS2266" s="17"/>
      <c r="GT2266" s="17"/>
      <c r="GU2266" s="17"/>
      <c r="GV2266" s="17"/>
      <c r="GW2266" s="17"/>
      <c r="GX2266" s="17"/>
      <c r="GY2266" s="17"/>
      <c r="GZ2266" s="17"/>
      <c r="HA2266" s="17"/>
      <c r="HB2266" s="17"/>
      <c r="HC2266" s="17"/>
      <c r="HD2266" s="17"/>
      <c r="HE2266" s="17"/>
      <c r="HF2266" s="17"/>
      <c r="HG2266" s="17"/>
      <c r="HH2266" s="17"/>
      <c r="HI2266" s="17"/>
      <c r="HJ2266" s="17"/>
      <c r="HK2266" s="17"/>
      <c r="HL2266" s="17"/>
      <c r="HM2266" s="17"/>
      <c r="HN2266" s="17"/>
      <c r="HO2266" s="17"/>
      <c r="HP2266" s="17"/>
      <c r="HQ2266" s="17"/>
      <c r="HR2266" s="17"/>
      <c r="HS2266" s="17"/>
      <c r="HT2266" s="17"/>
      <c r="HU2266" s="17"/>
      <c r="HV2266" s="17"/>
      <c r="HW2266" s="17"/>
      <c r="HX2266" s="17"/>
      <c r="HY2266" s="17"/>
      <c r="HZ2266" s="17"/>
      <c r="IA2266" s="17"/>
      <c r="IB2266" s="17"/>
      <c r="IC2266" s="17"/>
      <c r="ID2266" s="17"/>
      <c r="IE2266" s="17"/>
      <c r="IF2266" s="17"/>
      <c r="IG2266" s="17"/>
      <c r="IH2266" s="17"/>
      <c r="II2266" s="17"/>
      <c r="IJ2266" s="17"/>
      <c r="IK2266" s="17"/>
      <c r="IL2266" s="17"/>
      <c r="IM2266" s="17"/>
      <c r="IN2266" s="17"/>
      <c r="IO2266" s="17"/>
      <c r="IP2266" s="17"/>
      <c r="IQ2266" s="17"/>
      <c r="IR2266" s="17"/>
      <c r="IS2266" s="17"/>
      <c r="IT2266" s="17"/>
      <c r="IU2266" s="17"/>
    </row>
    <row r="2267" spans="2:255" s="18" customFormat="1" ht="30.2" customHeight="1">
      <c r="B2267" s="41"/>
      <c r="C2267" s="12"/>
      <c r="E2267" s="13"/>
      <c r="F2267" s="14"/>
      <c r="H2267" s="19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/>
      <c r="AD2267" s="17"/>
      <c r="AE2267" s="17"/>
      <c r="AF2267" s="17"/>
      <c r="AG2267" s="17"/>
      <c r="AH2267" s="17"/>
      <c r="AI2267" s="17"/>
      <c r="AJ2267" s="17"/>
      <c r="AK2267" s="17"/>
      <c r="AL2267" s="17"/>
      <c r="AM2267" s="17"/>
      <c r="AN2267" s="17"/>
      <c r="AO2267" s="17"/>
      <c r="AP2267" s="17"/>
      <c r="AQ2267" s="17"/>
      <c r="AR2267" s="17"/>
      <c r="AS2267" s="17"/>
      <c r="AT2267" s="17"/>
      <c r="AU2267" s="17"/>
      <c r="AV2267" s="17"/>
      <c r="AW2267" s="17"/>
      <c r="AX2267" s="17"/>
      <c r="AY2267" s="17"/>
      <c r="AZ2267" s="17"/>
      <c r="BA2267" s="17"/>
      <c r="BB2267" s="17"/>
      <c r="BC2267" s="17"/>
      <c r="BD2267" s="17"/>
      <c r="BE2267" s="17"/>
      <c r="BF2267" s="17"/>
      <c r="BG2267" s="17"/>
      <c r="BH2267" s="17"/>
      <c r="BI2267" s="17"/>
      <c r="BJ2267" s="17"/>
      <c r="BK2267" s="17"/>
      <c r="BL2267" s="17"/>
      <c r="BM2267" s="17"/>
      <c r="BN2267" s="17"/>
      <c r="BO2267" s="17"/>
      <c r="BP2267" s="17"/>
      <c r="BQ2267" s="17"/>
      <c r="BR2267" s="17"/>
      <c r="BS2267" s="17"/>
      <c r="BT2267" s="17"/>
      <c r="BU2267" s="17"/>
      <c r="BV2267" s="17"/>
      <c r="BW2267" s="17"/>
      <c r="BX2267" s="17"/>
      <c r="BY2267" s="17"/>
      <c r="BZ2267" s="17"/>
      <c r="CA2267" s="17"/>
      <c r="CB2267" s="17"/>
      <c r="CC2267" s="17"/>
      <c r="CD2267" s="17"/>
      <c r="CE2267" s="17"/>
      <c r="CF2267" s="17"/>
      <c r="CG2267" s="17"/>
      <c r="CH2267" s="17"/>
      <c r="CI2267" s="17"/>
      <c r="CJ2267" s="17"/>
      <c r="CK2267" s="17"/>
      <c r="CL2267" s="17"/>
      <c r="CM2267" s="17"/>
      <c r="CN2267" s="17"/>
      <c r="CO2267" s="17"/>
      <c r="CP2267" s="17"/>
      <c r="CQ2267" s="17"/>
      <c r="CR2267" s="17"/>
      <c r="CS2267" s="17"/>
      <c r="CT2267" s="17"/>
      <c r="CU2267" s="17"/>
      <c r="CV2267" s="17"/>
      <c r="CW2267" s="17"/>
      <c r="CX2267" s="17"/>
      <c r="CY2267" s="17"/>
      <c r="CZ2267" s="17"/>
      <c r="DA2267" s="17"/>
      <c r="DB2267" s="17"/>
      <c r="DC2267" s="17"/>
      <c r="DD2267" s="17"/>
      <c r="DE2267" s="17"/>
      <c r="DF2267" s="17"/>
      <c r="DG2267" s="17"/>
      <c r="DH2267" s="17"/>
      <c r="DI2267" s="17"/>
      <c r="DJ2267" s="17"/>
      <c r="DK2267" s="17"/>
      <c r="DL2267" s="17"/>
      <c r="DM2267" s="17"/>
      <c r="DN2267" s="17"/>
      <c r="DO2267" s="17"/>
      <c r="DP2267" s="17"/>
      <c r="DQ2267" s="17"/>
      <c r="DR2267" s="17"/>
      <c r="DS2267" s="17"/>
      <c r="DT2267" s="17"/>
      <c r="DU2267" s="17"/>
      <c r="DV2267" s="17"/>
      <c r="DW2267" s="17"/>
      <c r="DX2267" s="17"/>
      <c r="DY2267" s="17"/>
      <c r="DZ2267" s="17"/>
      <c r="EA2267" s="17"/>
      <c r="EB2267" s="17"/>
      <c r="EC2267" s="17"/>
      <c r="ED2267" s="17"/>
      <c r="EE2267" s="17"/>
      <c r="EF2267" s="17"/>
      <c r="EG2267" s="17"/>
      <c r="EH2267" s="17"/>
      <c r="EI2267" s="17"/>
      <c r="EJ2267" s="17"/>
      <c r="EK2267" s="17"/>
      <c r="EL2267" s="17"/>
      <c r="EM2267" s="17"/>
      <c r="EN2267" s="17"/>
      <c r="EO2267" s="17"/>
      <c r="EP2267" s="17"/>
      <c r="EQ2267" s="17"/>
      <c r="ER2267" s="17"/>
      <c r="ES2267" s="17"/>
      <c r="ET2267" s="17"/>
      <c r="EU2267" s="17"/>
      <c r="EV2267" s="17"/>
      <c r="EW2267" s="17"/>
      <c r="EX2267" s="17"/>
      <c r="EY2267" s="17"/>
      <c r="EZ2267" s="17"/>
      <c r="FA2267" s="17"/>
      <c r="FB2267" s="17"/>
      <c r="FC2267" s="17"/>
      <c r="FD2267" s="17"/>
      <c r="FE2267" s="17"/>
      <c r="FF2267" s="17"/>
      <c r="FG2267" s="17"/>
      <c r="FH2267" s="17"/>
      <c r="FI2267" s="17"/>
      <c r="FJ2267" s="17"/>
      <c r="FK2267" s="17"/>
      <c r="FL2267" s="17"/>
      <c r="FM2267" s="17"/>
      <c r="FN2267" s="17"/>
      <c r="FO2267" s="17"/>
      <c r="FP2267" s="17"/>
      <c r="FQ2267" s="17"/>
      <c r="FR2267" s="17"/>
      <c r="FS2267" s="17"/>
      <c r="FT2267" s="17"/>
      <c r="FU2267" s="17"/>
      <c r="FV2267" s="17"/>
      <c r="FW2267" s="17"/>
      <c r="FX2267" s="17"/>
      <c r="FY2267" s="17"/>
      <c r="FZ2267" s="17"/>
      <c r="GA2267" s="17"/>
      <c r="GB2267" s="17"/>
      <c r="GC2267" s="17"/>
      <c r="GD2267" s="17"/>
      <c r="GE2267" s="17"/>
      <c r="GF2267" s="17"/>
      <c r="GG2267" s="17"/>
      <c r="GH2267" s="17"/>
      <c r="GI2267" s="17"/>
      <c r="GJ2267" s="17"/>
      <c r="GK2267" s="17"/>
      <c r="GL2267" s="17"/>
      <c r="GM2267" s="17"/>
      <c r="GN2267" s="17"/>
      <c r="GO2267" s="17"/>
      <c r="GP2267" s="17"/>
      <c r="GQ2267" s="17"/>
      <c r="GR2267" s="17"/>
      <c r="GS2267" s="17"/>
      <c r="GT2267" s="17"/>
      <c r="GU2267" s="17"/>
      <c r="GV2267" s="17"/>
      <c r="GW2267" s="17"/>
      <c r="GX2267" s="17"/>
      <c r="GY2267" s="17"/>
      <c r="GZ2267" s="17"/>
      <c r="HA2267" s="17"/>
      <c r="HB2267" s="17"/>
      <c r="HC2267" s="17"/>
      <c r="HD2267" s="17"/>
      <c r="HE2267" s="17"/>
      <c r="HF2267" s="17"/>
      <c r="HG2267" s="17"/>
      <c r="HH2267" s="17"/>
      <c r="HI2267" s="17"/>
      <c r="HJ2267" s="17"/>
      <c r="HK2267" s="17"/>
      <c r="HL2267" s="17"/>
      <c r="HM2267" s="17"/>
      <c r="HN2267" s="17"/>
      <c r="HO2267" s="17"/>
      <c r="HP2267" s="17"/>
      <c r="HQ2267" s="17"/>
      <c r="HR2267" s="17"/>
      <c r="HS2267" s="17"/>
      <c r="HT2267" s="17"/>
      <c r="HU2267" s="17"/>
      <c r="HV2267" s="17"/>
      <c r="HW2267" s="17"/>
      <c r="HX2267" s="17"/>
      <c r="HY2267" s="17"/>
      <c r="HZ2267" s="17"/>
      <c r="IA2267" s="17"/>
      <c r="IB2267" s="17"/>
      <c r="IC2267" s="17"/>
      <c r="ID2267" s="17"/>
      <c r="IE2267" s="17"/>
      <c r="IF2267" s="17"/>
      <c r="IG2267" s="17"/>
      <c r="IH2267" s="17"/>
      <c r="II2267" s="17"/>
      <c r="IJ2267" s="17"/>
      <c r="IK2267" s="17"/>
      <c r="IL2267" s="17"/>
      <c r="IM2267" s="17"/>
      <c r="IN2267" s="17"/>
      <c r="IO2267" s="17"/>
      <c r="IP2267" s="17"/>
      <c r="IQ2267" s="17"/>
      <c r="IR2267" s="17"/>
      <c r="IS2267" s="17"/>
      <c r="IT2267" s="17"/>
      <c r="IU2267" s="17"/>
    </row>
    <row r="2268" spans="2:255" s="18" customFormat="1" ht="30.2" customHeight="1">
      <c r="B2268" s="41"/>
      <c r="C2268" s="12"/>
      <c r="E2268" s="13"/>
      <c r="F2268" s="14"/>
      <c r="H2268" s="19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  <c r="AD2268" s="17"/>
      <c r="AE2268" s="17"/>
      <c r="AF2268" s="17"/>
      <c r="AG2268" s="17"/>
      <c r="AH2268" s="17"/>
      <c r="AI2268" s="17"/>
      <c r="AJ2268" s="17"/>
      <c r="AK2268" s="17"/>
      <c r="AL2268" s="17"/>
      <c r="AM2268" s="17"/>
      <c r="AN2268" s="17"/>
      <c r="AO2268" s="17"/>
      <c r="AP2268" s="17"/>
      <c r="AQ2268" s="17"/>
      <c r="AR2268" s="17"/>
      <c r="AS2268" s="17"/>
      <c r="AT2268" s="17"/>
      <c r="AU2268" s="17"/>
      <c r="AV2268" s="17"/>
      <c r="AW2268" s="17"/>
      <c r="AX2268" s="17"/>
      <c r="AY2268" s="17"/>
      <c r="AZ2268" s="17"/>
      <c r="BA2268" s="17"/>
      <c r="BB2268" s="17"/>
      <c r="BC2268" s="17"/>
      <c r="BD2268" s="17"/>
      <c r="BE2268" s="17"/>
      <c r="BF2268" s="17"/>
      <c r="BG2268" s="17"/>
      <c r="BH2268" s="17"/>
      <c r="BI2268" s="17"/>
      <c r="BJ2268" s="17"/>
      <c r="BK2268" s="17"/>
      <c r="BL2268" s="17"/>
      <c r="BM2268" s="17"/>
      <c r="BN2268" s="17"/>
      <c r="BO2268" s="17"/>
      <c r="BP2268" s="17"/>
      <c r="BQ2268" s="17"/>
      <c r="BR2268" s="17"/>
      <c r="BS2268" s="17"/>
      <c r="BT2268" s="17"/>
      <c r="BU2268" s="17"/>
      <c r="BV2268" s="17"/>
      <c r="BW2268" s="17"/>
      <c r="BX2268" s="17"/>
      <c r="BY2268" s="17"/>
      <c r="BZ2268" s="17"/>
      <c r="CA2268" s="17"/>
      <c r="CB2268" s="17"/>
      <c r="CC2268" s="17"/>
      <c r="CD2268" s="17"/>
      <c r="CE2268" s="17"/>
      <c r="CF2268" s="17"/>
      <c r="CG2268" s="17"/>
      <c r="CH2268" s="17"/>
      <c r="CI2268" s="17"/>
      <c r="CJ2268" s="17"/>
      <c r="CK2268" s="17"/>
      <c r="CL2268" s="17"/>
      <c r="CM2268" s="17"/>
      <c r="CN2268" s="17"/>
      <c r="CO2268" s="17"/>
      <c r="CP2268" s="17"/>
      <c r="CQ2268" s="17"/>
      <c r="CR2268" s="17"/>
      <c r="CS2268" s="17"/>
      <c r="CT2268" s="17"/>
      <c r="CU2268" s="17"/>
      <c r="CV2268" s="17"/>
      <c r="CW2268" s="17"/>
      <c r="CX2268" s="17"/>
      <c r="CY2268" s="17"/>
      <c r="CZ2268" s="17"/>
      <c r="DA2268" s="17"/>
      <c r="DB2268" s="17"/>
      <c r="DC2268" s="17"/>
      <c r="DD2268" s="17"/>
      <c r="DE2268" s="17"/>
      <c r="DF2268" s="17"/>
      <c r="DG2268" s="17"/>
      <c r="DH2268" s="17"/>
      <c r="DI2268" s="17"/>
      <c r="DJ2268" s="17"/>
      <c r="DK2268" s="17"/>
      <c r="DL2268" s="17"/>
      <c r="DM2268" s="17"/>
      <c r="DN2268" s="17"/>
      <c r="DO2268" s="17"/>
      <c r="DP2268" s="17"/>
      <c r="DQ2268" s="17"/>
      <c r="DR2268" s="17"/>
      <c r="DS2268" s="17"/>
      <c r="DT2268" s="17"/>
      <c r="DU2268" s="17"/>
      <c r="DV2268" s="17"/>
      <c r="DW2268" s="17"/>
      <c r="DX2268" s="17"/>
      <c r="DY2268" s="17"/>
      <c r="DZ2268" s="17"/>
      <c r="EA2268" s="17"/>
      <c r="EB2268" s="17"/>
      <c r="EC2268" s="17"/>
      <c r="ED2268" s="17"/>
      <c r="EE2268" s="17"/>
      <c r="EF2268" s="17"/>
      <c r="EG2268" s="17"/>
      <c r="EH2268" s="17"/>
      <c r="EI2268" s="17"/>
      <c r="EJ2268" s="17"/>
      <c r="EK2268" s="17"/>
      <c r="EL2268" s="17"/>
      <c r="EM2268" s="17"/>
      <c r="EN2268" s="17"/>
      <c r="EO2268" s="17"/>
      <c r="EP2268" s="17"/>
      <c r="EQ2268" s="17"/>
      <c r="ER2268" s="17"/>
      <c r="ES2268" s="17"/>
      <c r="ET2268" s="17"/>
      <c r="EU2268" s="17"/>
      <c r="EV2268" s="17"/>
      <c r="EW2268" s="17"/>
      <c r="EX2268" s="17"/>
      <c r="EY2268" s="17"/>
      <c r="EZ2268" s="17"/>
      <c r="FA2268" s="17"/>
      <c r="FB2268" s="17"/>
      <c r="FC2268" s="17"/>
      <c r="FD2268" s="17"/>
      <c r="FE2268" s="17"/>
      <c r="FF2268" s="17"/>
      <c r="FG2268" s="17"/>
      <c r="FH2268" s="17"/>
      <c r="FI2268" s="17"/>
      <c r="FJ2268" s="17"/>
      <c r="FK2268" s="17"/>
      <c r="FL2268" s="17"/>
      <c r="FM2268" s="17"/>
      <c r="FN2268" s="17"/>
      <c r="FO2268" s="17"/>
      <c r="FP2268" s="17"/>
      <c r="FQ2268" s="17"/>
      <c r="FR2268" s="17"/>
      <c r="FS2268" s="17"/>
      <c r="FT2268" s="17"/>
      <c r="FU2268" s="17"/>
      <c r="FV2268" s="17"/>
      <c r="FW2268" s="17"/>
      <c r="FX2268" s="17"/>
      <c r="FY2268" s="17"/>
      <c r="FZ2268" s="17"/>
      <c r="GA2268" s="17"/>
      <c r="GB2268" s="17"/>
      <c r="GC2268" s="17"/>
      <c r="GD2268" s="17"/>
      <c r="GE2268" s="17"/>
      <c r="GF2268" s="17"/>
      <c r="GG2268" s="17"/>
      <c r="GH2268" s="17"/>
      <c r="GI2268" s="17"/>
      <c r="GJ2268" s="17"/>
      <c r="GK2268" s="17"/>
      <c r="GL2268" s="17"/>
      <c r="GM2268" s="17"/>
      <c r="GN2268" s="17"/>
      <c r="GO2268" s="17"/>
      <c r="GP2268" s="17"/>
      <c r="GQ2268" s="17"/>
      <c r="GR2268" s="17"/>
      <c r="GS2268" s="17"/>
      <c r="GT2268" s="17"/>
      <c r="GU2268" s="17"/>
      <c r="GV2268" s="17"/>
      <c r="GW2268" s="17"/>
      <c r="GX2268" s="17"/>
      <c r="GY2268" s="17"/>
      <c r="GZ2268" s="17"/>
      <c r="HA2268" s="17"/>
      <c r="HB2268" s="17"/>
      <c r="HC2268" s="17"/>
      <c r="HD2268" s="17"/>
      <c r="HE2268" s="17"/>
      <c r="HF2268" s="17"/>
      <c r="HG2268" s="17"/>
      <c r="HH2268" s="17"/>
      <c r="HI2268" s="17"/>
      <c r="HJ2268" s="17"/>
      <c r="HK2268" s="17"/>
      <c r="HL2268" s="17"/>
      <c r="HM2268" s="17"/>
      <c r="HN2268" s="17"/>
      <c r="HO2268" s="17"/>
      <c r="HP2268" s="17"/>
      <c r="HQ2268" s="17"/>
      <c r="HR2268" s="17"/>
      <c r="HS2268" s="17"/>
      <c r="HT2268" s="17"/>
      <c r="HU2268" s="17"/>
      <c r="HV2268" s="17"/>
      <c r="HW2268" s="17"/>
      <c r="HX2268" s="17"/>
      <c r="HY2268" s="17"/>
      <c r="HZ2268" s="17"/>
      <c r="IA2268" s="17"/>
      <c r="IB2268" s="17"/>
      <c r="IC2268" s="17"/>
      <c r="ID2268" s="17"/>
      <c r="IE2268" s="17"/>
      <c r="IF2268" s="17"/>
      <c r="IG2268" s="17"/>
      <c r="IH2268" s="17"/>
      <c r="II2268" s="17"/>
      <c r="IJ2268" s="17"/>
      <c r="IK2268" s="17"/>
      <c r="IL2268" s="17"/>
      <c r="IM2268" s="17"/>
      <c r="IN2268" s="17"/>
      <c r="IO2268" s="17"/>
      <c r="IP2268" s="17"/>
      <c r="IQ2268" s="17"/>
      <c r="IR2268" s="17"/>
      <c r="IS2268" s="17"/>
      <c r="IT2268" s="17"/>
      <c r="IU2268" s="17"/>
    </row>
    <row r="2269" spans="2:255" s="18" customFormat="1" ht="30.2" customHeight="1">
      <c r="B2269" s="41"/>
      <c r="C2269" s="12"/>
      <c r="E2269" s="13"/>
      <c r="F2269" s="14"/>
      <c r="H2269" s="19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  <c r="AB2269" s="17"/>
      <c r="AC2269" s="17"/>
      <c r="AD2269" s="17"/>
      <c r="AE2269" s="17"/>
      <c r="AF2269" s="17"/>
      <c r="AG2269" s="17"/>
      <c r="AH2269" s="17"/>
      <c r="AI2269" s="17"/>
      <c r="AJ2269" s="17"/>
      <c r="AK2269" s="17"/>
      <c r="AL2269" s="17"/>
      <c r="AM2269" s="17"/>
      <c r="AN2269" s="17"/>
      <c r="AO2269" s="17"/>
      <c r="AP2269" s="17"/>
      <c r="AQ2269" s="17"/>
      <c r="AR2269" s="17"/>
      <c r="AS2269" s="17"/>
      <c r="AT2269" s="17"/>
      <c r="AU2269" s="17"/>
      <c r="AV2269" s="17"/>
      <c r="AW2269" s="17"/>
      <c r="AX2269" s="17"/>
      <c r="AY2269" s="17"/>
      <c r="AZ2269" s="17"/>
      <c r="BA2269" s="17"/>
      <c r="BB2269" s="17"/>
      <c r="BC2269" s="17"/>
      <c r="BD2269" s="17"/>
      <c r="BE2269" s="17"/>
      <c r="BF2269" s="17"/>
      <c r="BG2269" s="17"/>
      <c r="BH2269" s="17"/>
      <c r="BI2269" s="17"/>
      <c r="BJ2269" s="17"/>
      <c r="BK2269" s="17"/>
      <c r="BL2269" s="17"/>
      <c r="BM2269" s="17"/>
      <c r="BN2269" s="17"/>
      <c r="BO2269" s="17"/>
      <c r="BP2269" s="17"/>
      <c r="BQ2269" s="17"/>
      <c r="BR2269" s="17"/>
      <c r="BS2269" s="17"/>
      <c r="BT2269" s="17"/>
      <c r="BU2269" s="17"/>
      <c r="BV2269" s="17"/>
      <c r="BW2269" s="17"/>
      <c r="BX2269" s="17"/>
      <c r="BY2269" s="17"/>
      <c r="BZ2269" s="17"/>
      <c r="CA2269" s="17"/>
      <c r="CB2269" s="17"/>
      <c r="CC2269" s="17"/>
      <c r="CD2269" s="17"/>
      <c r="CE2269" s="17"/>
      <c r="CF2269" s="17"/>
      <c r="CG2269" s="17"/>
      <c r="CH2269" s="17"/>
      <c r="CI2269" s="17"/>
      <c r="CJ2269" s="17"/>
      <c r="CK2269" s="17"/>
      <c r="CL2269" s="17"/>
      <c r="CM2269" s="17"/>
      <c r="CN2269" s="17"/>
      <c r="CO2269" s="17"/>
      <c r="CP2269" s="17"/>
      <c r="CQ2269" s="17"/>
      <c r="CR2269" s="17"/>
      <c r="CS2269" s="17"/>
      <c r="CT2269" s="17"/>
      <c r="CU2269" s="17"/>
      <c r="CV2269" s="17"/>
      <c r="CW2269" s="17"/>
      <c r="CX2269" s="17"/>
      <c r="CY2269" s="17"/>
      <c r="CZ2269" s="17"/>
      <c r="DA2269" s="17"/>
      <c r="DB2269" s="17"/>
      <c r="DC2269" s="17"/>
      <c r="DD2269" s="17"/>
      <c r="DE2269" s="17"/>
      <c r="DF2269" s="17"/>
      <c r="DG2269" s="17"/>
      <c r="DH2269" s="17"/>
      <c r="DI2269" s="17"/>
      <c r="DJ2269" s="17"/>
      <c r="DK2269" s="17"/>
      <c r="DL2269" s="17"/>
      <c r="DM2269" s="17"/>
      <c r="DN2269" s="17"/>
      <c r="DO2269" s="17"/>
      <c r="DP2269" s="17"/>
      <c r="DQ2269" s="17"/>
      <c r="DR2269" s="17"/>
      <c r="DS2269" s="17"/>
      <c r="DT2269" s="17"/>
      <c r="DU2269" s="17"/>
      <c r="DV2269" s="17"/>
      <c r="DW2269" s="17"/>
      <c r="DX2269" s="17"/>
      <c r="DY2269" s="17"/>
      <c r="DZ2269" s="17"/>
      <c r="EA2269" s="17"/>
      <c r="EB2269" s="17"/>
      <c r="EC2269" s="17"/>
      <c r="ED2269" s="17"/>
      <c r="EE2269" s="17"/>
      <c r="EF2269" s="17"/>
      <c r="EG2269" s="17"/>
      <c r="EH2269" s="17"/>
      <c r="EI2269" s="17"/>
      <c r="EJ2269" s="17"/>
      <c r="EK2269" s="17"/>
      <c r="EL2269" s="17"/>
      <c r="EM2269" s="17"/>
      <c r="EN2269" s="17"/>
      <c r="EO2269" s="17"/>
      <c r="EP2269" s="17"/>
      <c r="EQ2269" s="17"/>
      <c r="ER2269" s="17"/>
      <c r="ES2269" s="17"/>
      <c r="ET2269" s="17"/>
      <c r="EU2269" s="17"/>
      <c r="EV2269" s="17"/>
      <c r="EW2269" s="17"/>
      <c r="EX2269" s="17"/>
      <c r="EY2269" s="17"/>
      <c r="EZ2269" s="17"/>
      <c r="FA2269" s="17"/>
      <c r="FB2269" s="17"/>
      <c r="FC2269" s="17"/>
      <c r="FD2269" s="17"/>
      <c r="FE2269" s="17"/>
      <c r="FF2269" s="17"/>
      <c r="FG2269" s="17"/>
      <c r="FH2269" s="17"/>
      <c r="FI2269" s="17"/>
      <c r="FJ2269" s="17"/>
      <c r="FK2269" s="17"/>
      <c r="FL2269" s="17"/>
      <c r="FM2269" s="17"/>
      <c r="FN2269" s="17"/>
      <c r="FO2269" s="17"/>
      <c r="FP2269" s="17"/>
      <c r="FQ2269" s="17"/>
      <c r="FR2269" s="17"/>
      <c r="FS2269" s="17"/>
      <c r="FT2269" s="17"/>
      <c r="FU2269" s="17"/>
      <c r="FV2269" s="17"/>
      <c r="FW2269" s="17"/>
      <c r="FX2269" s="17"/>
      <c r="FY2269" s="17"/>
      <c r="FZ2269" s="17"/>
      <c r="GA2269" s="17"/>
      <c r="GB2269" s="17"/>
      <c r="GC2269" s="17"/>
      <c r="GD2269" s="17"/>
      <c r="GE2269" s="17"/>
      <c r="GF2269" s="17"/>
      <c r="GG2269" s="17"/>
      <c r="GH2269" s="17"/>
      <c r="GI2269" s="17"/>
      <c r="GJ2269" s="17"/>
      <c r="GK2269" s="17"/>
      <c r="GL2269" s="17"/>
      <c r="GM2269" s="17"/>
      <c r="GN2269" s="17"/>
      <c r="GO2269" s="17"/>
      <c r="GP2269" s="17"/>
      <c r="GQ2269" s="17"/>
      <c r="GR2269" s="17"/>
      <c r="GS2269" s="17"/>
      <c r="GT2269" s="17"/>
      <c r="GU2269" s="17"/>
      <c r="GV2269" s="17"/>
      <c r="GW2269" s="17"/>
      <c r="GX2269" s="17"/>
      <c r="GY2269" s="17"/>
      <c r="GZ2269" s="17"/>
      <c r="HA2269" s="17"/>
      <c r="HB2269" s="17"/>
      <c r="HC2269" s="17"/>
      <c r="HD2269" s="17"/>
      <c r="HE2269" s="17"/>
      <c r="HF2269" s="17"/>
      <c r="HG2269" s="17"/>
      <c r="HH2269" s="17"/>
      <c r="HI2269" s="17"/>
      <c r="HJ2269" s="17"/>
      <c r="HK2269" s="17"/>
      <c r="HL2269" s="17"/>
      <c r="HM2269" s="17"/>
      <c r="HN2269" s="17"/>
      <c r="HO2269" s="17"/>
      <c r="HP2269" s="17"/>
      <c r="HQ2269" s="17"/>
      <c r="HR2269" s="17"/>
      <c r="HS2269" s="17"/>
      <c r="HT2269" s="17"/>
      <c r="HU2269" s="17"/>
      <c r="HV2269" s="17"/>
      <c r="HW2269" s="17"/>
      <c r="HX2269" s="17"/>
      <c r="HY2269" s="17"/>
      <c r="HZ2269" s="17"/>
      <c r="IA2269" s="17"/>
      <c r="IB2269" s="17"/>
      <c r="IC2269" s="17"/>
      <c r="ID2269" s="17"/>
      <c r="IE2269" s="17"/>
      <c r="IF2269" s="17"/>
      <c r="IG2269" s="17"/>
      <c r="IH2269" s="17"/>
      <c r="II2269" s="17"/>
      <c r="IJ2269" s="17"/>
      <c r="IK2269" s="17"/>
      <c r="IL2269" s="17"/>
      <c r="IM2269" s="17"/>
      <c r="IN2269" s="17"/>
      <c r="IO2269" s="17"/>
      <c r="IP2269" s="17"/>
      <c r="IQ2269" s="17"/>
      <c r="IR2269" s="17"/>
      <c r="IS2269" s="17"/>
      <c r="IT2269" s="17"/>
      <c r="IU2269" s="17"/>
    </row>
    <row r="2270" spans="2:255" s="18" customFormat="1" ht="30.2" customHeight="1">
      <c r="B2270" s="41"/>
      <c r="C2270" s="12"/>
      <c r="E2270" s="13"/>
      <c r="F2270" s="14"/>
      <c r="H2270" s="19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  <c r="AD2270" s="17"/>
      <c r="AE2270" s="17"/>
      <c r="AF2270" s="17"/>
      <c r="AG2270" s="17"/>
      <c r="AH2270" s="17"/>
      <c r="AI2270" s="17"/>
      <c r="AJ2270" s="17"/>
      <c r="AK2270" s="17"/>
      <c r="AL2270" s="17"/>
      <c r="AM2270" s="17"/>
      <c r="AN2270" s="17"/>
      <c r="AO2270" s="17"/>
      <c r="AP2270" s="17"/>
      <c r="AQ2270" s="17"/>
      <c r="AR2270" s="17"/>
      <c r="AS2270" s="17"/>
      <c r="AT2270" s="17"/>
      <c r="AU2270" s="17"/>
      <c r="AV2270" s="17"/>
      <c r="AW2270" s="17"/>
      <c r="AX2270" s="17"/>
      <c r="AY2270" s="17"/>
      <c r="AZ2270" s="17"/>
      <c r="BA2270" s="17"/>
      <c r="BB2270" s="17"/>
      <c r="BC2270" s="17"/>
      <c r="BD2270" s="17"/>
      <c r="BE2270" s="17"/>
      <c r="BF2270" s="17"/>
      <c r="BG2270" s="17"/>
      <c r="BH2270" s="17"/>
      <c r="BI2270" s="17"/>
      <c r="BJ2270" s="17"/>
      <c r="BK2270" s="17"/>
      <c r="BL2270" s="17"/>
      <c r="BM2270" s="17"/>
      <c r="BN2270" s="17"/>
      <c r="BO2270" s="17"/>
      <c r="BP2270" s="17"/>
      <c r="BQ2270" s="17"/>
      <c r="BR2270" s="17"/>
      <c r="BS2270" s="17"/>
      <c r="BT2270" s="17"/>
      <c r="BU2270" s="17"/>
      <c r="BV2270" s="17"/>
      <c r="BW2270" s="17"/>
      <c r="BX2270" s="17"/>
      <c r="BY2270" s="17"/>
      <c r="BZ2270" s="17"/>
      <c r="CA2270" s="17"/>
      <c r="CB2270" s="17"/>
      <c r="CC2270" s="17"/>
      <c r="CD2270" s="17"/>
      <c r="CE2270" s="17"/>
      <c r="CF2270" s="17"/>
      <c r="CG2270" s="17"/>
      <c r="CH2270" s="17"/>
      <c r="CI2270" s="17"/>
      <c r="CJ2270" s="17"/>
      <c r="CK2270" s="17"/>
      <c r="CL2270" s="17"/>
      <c r="CM2270" s="17"/>
      <c r="CN2270" s="17"/>
      <c r="CO2270" s="17"/>
      <c r="CP2270" s="17"/>
      <c r="CQ2270" s="17"/>
      <c r="CR2270" s="17"/>
      <c r="CS2270" s="17"/>
      <c r="CT2270" s="17"/>
      <c r="CU2270" s="17"/>
      <c r="CV2270" s="17"/>
      <c r="CW2270" s="17"/>
      <c r="CX2270" s="17"/>
      <c r="CY2270" s="17"/>
      <c r="CZ2270" s="17"/>
      <c r="DA2270" s="17"/>
      <c r="DB2270" s="17"/>
      <c r="DC2270" s="17"/>
      <c r="DD2270" s="17"/>
      <c r="DE2270" s="17"/>
      <c r="DF2270" s="17"/>
      <c r="DG2270" s="17"/>
      <c r="DH2270" s="17"/>
      <c r="DI2270" s="17"/>
      <c r="DJ2270" s="17"/>
      <c r="DK2270" s="17"/>
      <c r="DL2270" s="17"/>
      <c r="DM2270" s="17"/>
      <c r="DN2270" s="17"/>
      <c r="DO2270" s="17"/>
      <c r="DP2270" s="17"/>
      <c r="DQ2270" s="17"/>
      <c r="DR2270" s="17"/>
      <c r="DS2270" s="17"/>
      <c r="DT2270" s="17"/>
      <c r="DU2270" s="17"/>
      <c r="DV2270" s="17"/>
      <c r="DW2270" s="17"/>
      <c r="DX2270" s="17"/>
      <c r="DY2270" s="17"/>
      <c r="DZ2270" s="17"/>
      <c r="EA2270" s="17"/>
      <c r="EB2270" s="17"/>
      <c r="EC2270" s="17"/>
      <c r="ED2270" s="17"/>
      <c r="EE2270" s="17"/>
      <c r="EF2270" s="17"/>
      <c r="EG2270" s="17"/>
      <c r="EH2270" s="17"/>
      <c r="EI2270" s="17"/>
      <c r="EJ2270" s="17"/>
      <c r="EK2270" s="17"/>
      <c r="EL2270" s="17"/>
      <c r="EM2270" s="17"/>
      <c r="EN2270" s="17"/>
      <c r="EO2270" s="17"/>
      <c r="EP2270" s="17"/>
      <c r="EQ2270" s="17"/>
      <c r="ER2270" s="17"/>
      <c r="ES2270" s="17"/>
      <c r="ET2270" s="17"/>
      <c r="EU2270" s="17"/>
      <c r="EV2270" s="17"/>
      <c r="EW2270" s="17"/>
      <c r="EX2270" s="17"/>
      <c r="EY2270" s="17"/>
      <c r="EZ2270" s="17"/>
      <c r="FA2270" s="17"/>
      <c r="FB2270" s="17"/>
      <c r="FC2270" s="17"/>
      <c r="FD2270" s="17"/>
      <c r="FE2270" s="17"/>
      <c r="FF2270" s="17"/>
      <c r="FG2270" s="17"/>
      <c r="FH2270" s="17"/>
      <c r="FI2270" s="17"/>
      <c r="FJ2270" s="17"/>
      <c r="FK2270" s="17"/>
      <c r="FL2270" s="17"/>
      <c r="FM2270" s="17"/>
      <c r="FN2270" s="17"/>
      <c r="FO2270" s="17"/>
      <c r="FP2270" s="17"/>
      <c r="FQ2270" s="17"/>
      <c r="FR2270" s="17"/>
      <c r="FS2270" s="17"/>
      <c r="FT2270" s="17"/>
      <c r="FU2270" s="17"/>
      <c r="FV2270" s="17"/>
      <c r="FW2270" s="17"/>
      <c r="FX2270" s="17"/>
      <c r="FY2270" s="17"/>
      <c r="FZ2270" s="17"/>
      <c r="GA2270" s="17"/>
      <c r="GB2270" s="17"/>
      <c r="GC2270" s="17"/>
      <c r="GD2270" s="17"/>
      <c r="GE2270" s="17"/>
      <c r="GF2270" s="17"/>
      <c r="GG2270" s="17"/>
      <c r="GH2270" s="17"/>
      <c r="GI2270" s="17"/>
      <c r="GJ2270" s="17"/>
      <c r="GK2270" s="17"/>
      <c r="GL2270" s="17"/>
      <c r="GM2270" s="17"/>
      <c r="GN2270" s="17"/>
      <c r="GO2270" s="17"/>
      <c r="GP2270" s="17"/>
      <c r="GQ2270" s="17"/>
      <c r="GR2270" s="17"/>
      <c r="GS2270" s="17"/>
      <c r="GT2270" s="17"/>
      <c r="GU2270" s="17"/>
      <c r="GV2270" s="17"/>
      <c r="GW2270" s="17"/>
      <c r="GX2270" s="17"/>
      <c r="GY2270" s="17"/>
      <c r="GZ2270" s="17"/>
      <c r="HA2270" s="17"/>
      <c r="HB2270" s="17"/>
      <c r="HC2270" s="17"/>
      <c r="HD2270" s="17"/>
      <c r="HE2270" s="17"/>
      <c r="HF2270" s="17"/>
      <c r="HG2270" s="17"/>
      <c r="HH2270" s="17"/>
      <c r="HI2270" s="17"/>
      <c r="HJ2270" s="17"/>
      <c r="HK2270" s="17"/>
      <c r="HL2270" s="17"/>
      <c r="HM2270" s="17"/>
      <c r="HN2270" s="17"/>
      <c r="HO2270" s="17"/>
      <c r="HP2270" s="17"/>
      <c r="HQ2270" s="17"/>
      <c r="HR2270" s="17"/>
      <c r="HS2270" s="17"/>
      <c r="HT2270" s="17"/>
      <c r="HU2270" s="17"/>
      <c r="HV2270" s="17"/>
      <c r="HW2270" s="17"/>
      <c r="HX2270" s="17"/>
      <c r="HY2270" s="17"/>
      <c r="HZ2270" s="17"/>
      <c r="IA2270" s="17"/>
      <c r="IB2270" s="17"/>
      <c r="IC2270" s="17"/>
      <c r="ID2270" s="17"/>
      <c r="IE2270" s="17"/>
      <c r="IF2270" s="17"/>
      <c r="IG2270" s="17"/>
      <c r="IH2270" s="17"/>
      <c r="II2270" s="17"/>
      <c r="IJ2270" s="17"/>
      <c r="IK2270" s="17"/>
      <c r="IL2270" s="17"/>
      <c r="IM2270" s="17"/>
      <c r="IN2270" s="17"/>
      <c r="IO2270" s="17"/>
      <c r="IP2270" s="17"/>
      <c r="IQ2270" s="17"/>
      <c r="IR2270" s="17"/>
      <c r="IS2270" s="17"/>
      <c r="IT2270" s="17"/>
      <c r="IU2270" s="17"/>
    </row>
    <row r="2271" spans="2:255" s="18" customFormat="1" ht="30.2" customHeight="1">
      <c r="B2271" s="41"/>
      <c r="C2271" s="12"/>
      <c r="E2271" s="13"/>
      <c r="F2271" s="14"/>
      <c r="H2271" s="19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  <c r="AB2271" s="17"/>
      <c r="AC2271" s="17"/>
      <c r="AD2271" s="17"/>
      <c r="AE2271" s="17"/>
      <c r="AF2271" s="17"/>
      <c r="AG2271" s="17"/>
      <c r="AH2271" s="17"/>
      <c r="AI2271" s="17"/>
      <c r="AJ2271" s="17"/>
      <c r="AK2271" s="17"/>
      <c r="AL2271" s="17"/>
      <c r="AM2271" s="17"/>
      <c r="AN2271" s="17"/>
      <c r="AO2271" s="17"/>
      <c r="AP2271" s="17"/>
      <c r="AQ2271" s="17"/>
      <c r="AR2271" s="17"/>
      <c r="AS2271" s="17"/>
      <c r="AT2271" s="17"/>
      <c r="AU2271" s="17"/>
      <c r="AV2271" s="17"/>
      <c r="AW2271" s="17"/>
      <c r="AX2271" s="17"/>
      <c r="AY2271" s="17"/>
      <c r="AZ2271" s="17"/>
      <c r="BA2271" s="17"/>
      <c r="BB2271" s="17"/>
      <c r="BC2271" s="17"/>
      <c r="BD2271" s="17"/>
      <c r="BE2271" s="17"/>
      <c r="BF2271" s="17"/>
      <c r="BG2271" s="17"/>
      <c r="BH2271" s="17"/>
      <c r="BI2271" s="17"/>
      <c r="BJ2271" s="17"/>
      <c r="BK2271" s="17"/>
      <c r="BL2271" s="17"/>
      <c r="BM2271" s="17"/>
      <c r="BN2271" s="17"/>
      <c r="BO2271" s="17"/>
      <c r="BP2271" s="17"/>
      <c r="BQ2271" s="17"/>
      <c r="BR2271" s="17"/>
      <c r="BS2271" s="17"/>
      <c r="BT2271" s="17"/>
      <c r="BU2271" s="17"/>
      <c r="BV2271" s="17"/>
      <c r="BW2271" s="17"/>
      <c r="BX2271" s="17"/>
      <c r="BY2271" s="17"/>
      <c r="BZ2271" s="17"/>
      <c r="CA2271" s="17"/>
      <c r="CB2271" s="17"/>
      <c r="CC2271" s="17"/>
      <c r="CD2271" s="17"/>
      <c r="CE2271" s="17"/>
      <c r="CF2271" s="17"/>
      <c r="CG2271" s="17"/>
      <c r="CH2271" s="17"/>
      <c r="CI2271" s="17"/>
      <c r="CJ2271" s="17"/>
      <c r="CK2271" s="17"/>
      <c r="CL2271" s="17"/>
      <c r="CM2271" s="17"/>
      <c r="CN2271" s="17"/>
      <c r="CO2271" s="17"/>
      <c r="CP2271" s="17"/>
      <c r="CQ2271" s="17"/>
      <c r="CR2271" s="17"/>
      <c r="CS2271" s="17"/>
      <c r="CT2271" s="17"/>
      <c r="CU2271" s="17"/>
      <c r="CV2271" s="17"/>
      <c r="CW2271" s="17"/>
      <c r="CX2271" s="17"/>
      <c r="CY2271" s="17"/>
      <c r="CZ2271" s="17"/>
      <c r="DA2271" s="17"/>
      <c r="DB2271" s="17"/>
      <c r="DC2271" s="17"/>
      <c r="DD2271" s="17"/>
      <c r="DE2271" s="17"/>
      <c r="DF2271" s="17"/>
      <c r="DG2271" s="17"/>
      <c r="DH2271" s="17"/>
      <c r="DI2271" s="17"/>
      <c r="DJ2271" s="17"/>
      <c r="DK2271" s="17"/>
      <c r="DL2271" s="17"/>
      <c r="DM2271" s="17"/>
      <c r="DN2271" s="17"/>
      <c r="DO2271" s="17"/>
      <c r="DP2271" s="17"/>
      <c r="DQ2271" s="17"/>
      <c r="DR2271" s="17"/>
      <c r="DS2271" s="17"/>
      <c r="DT2271" s="17"/>
      <c r="DU2271" s="17"/>
      <c r="DV2271" s="17"/>
      <c r="DW2271" s="17"/>
      <c r="DX2271" s="17"/>
      <c r="DY2271" s="17"/>
      <c r="DZ2271" s="17"/>
      <c r="EA2271" s="17"/>
      <c r="EB2271" s="17"/>
      <c r="EC2271" s="17"/>
      <c r="ED2271" s="17"/>
      <c r="EE2271" s="17"/>
      <c r="EF2271" s="17"/>
      <c r="EG2271" s="17"/>
      <c r="EH2271" s="17"/>
      <c r="EI2271" s="17"/>
      <c r="EJ2271" s="17"/>
      <c r="EK2271" s="17"/>
      <c r="EL2271" s="17"/>
      <c r="EM2271" s="17"/>
      <c r="EN2271" s="17"/>
      <c r="EO2271" s="17"/>
      <c r="EP2271" s="17"/>
      <c r="EQ2271" s="17"/>
      <c r="ER2271" s="17"/>
      <c r="ES2271" s="17"/>
      <c r="ET2271" s="17"/>
      <c r="EU2271" s="17"/>
      <c r="EV2271" s="17"/>
      <c r="EW2271" s="17"/>
      <c r="EX2271" s="17"/>
      <c r="EY2271" s="17"/>
      <c r="EZ2271" s="17"/>
      <c r="FA2271" s="17"/>
      <c r="FB2271" s="17"/>
      <c r="FC2271" s="17"/>
      <c r="FD2271" s="17"/>
      <c r="FE2271" s="17"/>
      <c r="FF2271" s="17"/>
      <c r="FG2271" s="17"/>
      <c r="FH2271" s="17"/>
      <c r="FI2271" s="17"/>
      <c r="FJ2271" s="17"/>
      <c r="FK2271" s="17"/>
      <c r="FL2271" s="17"/>
      <c r="FM2271" s="17"/>
      <c r="FN2271" s="17"/>
      <c r="FO2271" s="17"/>
      <c r="FP2271" s="17"/>
      <c r="FQ2271" s="17"/>
      <c r="FR2271" s="17"/>
      <c r="FS2271" s="17"/>
      <c r="FT2271" s="17"/>
      <c r="FU2271" s="17"/>
      <c r="FV2271" s="17"/>
      <c r="FW2271" s="17"/>
      <c r="FX2271" s="17"/>
      <c r="FY2271" s="17"/>
      <c r="FZ2271" s="17"/>
      <c r="GA2271" s="17"/>
      <c r="GB2271" s="17"/>
      <c r="GC2271" s="17"/>
      <c r="GD2271" s="17"/>
      <c r="GE2271" s="17"/>
      <c r="GF2271" s="17"/>
      <c r="GG2271" s="17"/>
      <c r="GH2271" s="17"/>
      <c r="GI2271" s="17"/>
      <c r="GJ2271" s="17"/>
      <c r="GK2271" s="17"/>
      <c r="GL2271" s="17"/>
      <c r="GM2271" s="17"/>
      <c r="GN2271" s="17"/>
      <c r="GO2271" s="17"/>
      <c r="GP2271" s="17"/>
      <c r="GQ2271" s="17"/>
      <c r="GR2271" s="17"/>
      <c r="GS2271" s="17"/>
      <c r="GT2271" s="17"/>
      <c r="GU2271" s="17"/>
      <c r="GV2271" s="17"/>
      <c r="GW2271" s="17"/>
      <c r="GX2271" s="17"/>
      <c r="GY2271" s="17"/>
      <c r="GZ2271" s="17"/>
      <c r="HA2271" s="17"/>
      <c r="HB2271" s="17"/>
      <c r="HC2271" s="17"/>
      <c r="HD2271" s="17"/>
      <c r="HE2271" s="17"/>
      <c r="HF2271" s="17"/>
      <c r="HG2271" s="17"/>
      <c r="HH2271" s="17"/>
      <c r="HI2271" s="17"/>
      <c r="HJ2271" s="17"/>
      <c r="HK2271" s="17"/>
      <c r="HL2271" s="17"/>
      <c r="HM2271" s="17"/>
      <c r="HN2271" s="17"/>
      <c r="HO2271" s="17"/>
      <c r="HP2271" s="17"/>
      <c r="HQ2271" s="17"/>
      <c r="HR2271" s="17"/>
      <c r="HS2271" s="17"/>
      <c r="HT2271" s="17"/>
      <c r="HU2271" s="17"/>
      <c r="HV2271" s="17"/>
      <c r="HW2271" s="17"/>
      <c r="HX2271" s="17"/>
      <c r="HY2271" s="17"/>
      <c r="HZ2271" s="17"/>
      <c r="IA2271" s="17"/>
      <c r="IB2271" s="17"/>
      <c r="IC2271" s="17"/>
      <c r="ID2271" s="17"/>
      <c r="IE2271" s="17"/>
      <c r="IF2271" s="17"/>
      <c r="IG2271" s="17"/>
      <c r="IH2271" s="17"/>
      <c r="II2271" s="17"/>
      <c r="IJ2271" s="17"/>
      <c r="IK2271" s="17"/>
      <c r="IL2271" s="17"/>
      <c r="IM2271" s="17"/>
      <c r="IN2271" s="17"/>
      <c r="IO2271" s="17"/>
      <c r="IP2271" s="17"/>
      <c r="IQ2271" s="17"/>
      <c r="IR2271" s="17"/>
      <c r="IS2271" s="17"/>
      <c r="IT2271" s="17"/>
      <c r="IU2271" s="17"/>
    </row>
    <row r="2272" spans="2:255" s="18" customFormat="1" ht="30.2" customHeight="1">
      <c r="B2272" s="41"/>
      <c r="C2272" s="12"/>
      <c r="E2272" s="13"/>
      <c r="F2272" s="14"/>
      <c r="H2272" s="19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  <c r="AD2272" s="17"/>
      <c r="AE2272" s="17"/>
      <c r="AF2272" s="17"/>
      <c r="AG2272" s="17"/>
      <c r="AH2272" s="17"/>
      <c r="AI2272" s="17"/>
      <c r="AJ2272" s="17"/>
      <c r="AK2272" s="17"/>
      <c r="AL2272" s="17"/>
      <c r="AM2272" s="17"/>
      <c r="AN2272" s="17"/>
      <c r="AO2272" s="17"/>
      <c r="AP2272" s="17"/>
      <c r="AQ2272" s="17"/>
      <c r="AR2272" s="17"/>
      <c r="AS2272" s="17"/>
      <c r="AT2272" s="17"/>
      <c r="AU2272" s="17"/>
      <c r="AV2272" s="17"/>
      <c r="AW2272" s="17"/>
      <c r="AX2272" s="17"/>
      <c r="AY2272" s="17"/>
      <c r="AZ2272" s="17"/>
      <c r="BA2272" s="17"/>
      <c r="BB2272" s="17"/>
      <c r="BC2272" s="17"/>
      <c r="BD2272" s="17"/>
      <c r="BE2272" s="17"/>
      <c r="BF2272" s="17"/>
      <c r="BG2272" s="17"/>
      <c r="BH2272" s="17"/>
      <c r="BI2272" s="17"/>
      <c r="BJ2272" s="17"/>
      <c r="BK2272" s="17"/>
      <c r="BL2272" s="17"/>
      <c r="BM2272" s="17"/>
      <c r="BN2272" s="17"/>
      <c r="BO2272" s="17"/>
      <c r="BP2272" s="17"/>
      <c r="BQ2272" s="17"/>
      <c r="BR2272" s="17"/>
      <c r="BS2272" s="17"/>
      <c r="BT2272" s="17"/>
      <c r="BU2272" s="17"/>
      <c r="BV2272" s="17"/>
      <c r="BW2272" s="17"/>
      <c r="BX2272" s="17"/>
      <c r="BY2272" s="17"/>
      <c r="BZ2272" s="17"/>
      <c r="CA2272" s="17"/>
      <c r="CB2272" s="17"/>
      <c r="CC2272" s="17"/>
      <c r="CD2272" s="17"/>
      <c r="CE2272" s="17"/>
      <c r="CF2272" s="17"/>
      <c r="CG2272" s="17"/>
      <c r="CH2272" s="17"/>
      <c r="CI2272" s="17"/>
      <c r="CJ2272" s="17"/>
      <c r="CK2272" s="17"/>
      <c r="CL2272" s="17"/>
      <c r="CM2272" s="17"/>
      <c r="CN2272" s="17"/>
      <c r="CO2272" s="17"/>
      <c r="CP2272" s="17"/>
      <c r="CQ2272" s="17"/>
      <c r="CR2272" s="17"/>
      <c r="CS2272" s="17"/>
      <c r="CT2272" s="17"/>
      <c r="CU2272" s="17"/>
      <c r="CV2272" s="17"/>
      <c r="CW2272" s="17"/>
      <c r="CX2272" s="17"/>
      <c r="CY2272" s="17"/>
      <c r="CZ2272" s="17"/>
      <c r="DA2272" s="17"/>
      <c r="DB2272" s="17"/>
      <c r="DC2272" s="17"/>
      <c r="DD2272" s="17"/>
      <c r="DE2272" s="17"/>
      <c r="DF2272" s="17"/>
      <c r="DG2272" s="17"/>
      <c r="DH2272" s="17"/>
      <c r="DI2272" s="17"/>
      <c r="DJ2272" s="17"/>
      <c r="DK2272" s="17"/>
      <c r="DL2272" s="17"/>
      <c r="DM2272" s="17"/>
      <c r="DN2272" s="17"/>
      <c r="DO2272" s="17"/>
      <c r="DP2272" s="17"/>
      <c r="DQ2272" s="17"/>
      <c r="DR2272" s="17"/>
      <c r="DS2272" s="17"/>
      <c r="DT2272" s="17"/>
      <c r="DU2272" s="17"/>
      <c r="DV2272" s="17"/>
      <c r="DW2272" s="17"/>
      <c r="DX2272" s="17"/>
      <c r="DY2272" s="17"/>
      <c r="DZ2272" s="17"/>
      <c r="EA2272" s="17"/>
      <c r="EB2272" s="17"/>
      <c r="EC2272" s="17"/>
      <c r="ED2272" s="17"/>
      <c r="EE2272" s="17"/>
      <c r="EF2272" s="17"/>
      <c r="EG2272" s="17"/>
      <c r="EH2272" s="17"/>
      <c r="EI2272" s="17"/>
      <c r="EJ2272" s="17"/>
      <c r="EK2272" s="17"/>
      <c r="EL2272" s="17"/>
      <c r="EM2272" s="17"/>
      <c r="EN2272" s="17"/>
      <c r="EO2272" s="17"/>
      <c r="EP2272" s="17"/>
      <c r="EQ2272" s="17"/>
      <c r="ER2272" s="17"/>
      <c r="ES2272" s="17"/>
      <c r="ET2272" s="17"/>
      <c r="EU2272" s="17"/>
      <c r="EV2272" s="17"/>
      <c r="EW2272" s="17"/>
      <c r="EX2272" s="17"/>
      <c r="EY2272" s="17"/>
      <c r="EZ2272" s="17"/>
      <c r="FA2272" s="17"/>
      <c r="FB2272" s="17"/>
      <c r="FC2272" s="17"/>
      <c r="FD2272" s="17"/>
      <c r="FE2272" s="17"/>
      <c r="FF2272" s="17"/>
      <c r="FG2272" s="17"/>
      <c r="FH2272" s="17"/>
      <c r="FI2272" s="17"/>
      <c r="FJ2272" s="17"/>
      <c r="FK2272" s="17"/>
      <c r="FL2272" s="17"/>
      <c r="FM2272" s="17"/>
      <c r="FN2272" s="17"/>
      <c r="FO2272" s="17"/>
      <c r="FP2272" s="17"/>
      <c r="FQ2272" s="17"/>
      <c r="FR2272" s="17"/>
      <c r="FS2272" s="17"/>
      <c r="FT2272" s="17"/>
      <c r="FU2272" s="17"/>
      <c r="FV2272" s="17"/>
      <c r="FW2272" s="17"/>
      <c r="FX2272" s="17"/>
      <c r="FY2272" s="17"/>
      <c r="FZ2272" s="17"/>
      <c r="GA2272" s="17"/>
      <c r="GB2272" s="17"/>
      <c r="GC2272" s="17"/>
      <c r="GD2272" s="17"/>
      <c r="GE2272" s="17"/>
      <c r="GF2272" s="17"/>
      <c r="GG2272" s="17"/>
      <c r="GH2272" s="17"/>
      <c r="GI2272" s="17"/>
      <c r="GJ2272" s="17"/>
      <c r="GK2272" s="17"/>
      <c r="GL2272" s="17"/>
      <c r="GM2272" s="17"/>
      <c r="GN2272" s="17"/>
      <c r="GO2272" s="17"/>
      <c r="GP2272" s="17"/>
      <c r="GQ2272" s="17"/>
      <c r="GR2272" s="17"/>
      <c r="GS2272" s="17"/>
      <c r="GT2272" s="17"/>
      <c r="GU2272" s="17"/>
      <c r="GV2272" s="17"/>
      <c r="GW2272" s="17"/>
      <c r="GX2272" s="17"/>
      <c r="GY2272" s="17"/>
      <c r="GZ2272" s="17"/>
      <c r="HA2272" s="17"/>
      <c r="HB2272" s="17"/>
      <c r="HC2272" s="17"/>
      <c r="HD2272" s="17"/>
      <c r="HE2272" s="17"/>
      <c r="HF2272" s="17"/>
      <c r="HG2272" s="17"/>
      <c r="HH2272" s="17"/>
      <c r="HI2272" s="17"/>
      <c r="HJ2272" s="17"/>
      <c r="HK2272" s="17"/>
      <c r="HL2272" s="17"/>
      <c r="HM2272" s="17"/>
      <c r="HN2272" s="17"/>
      <c r="HO2272" s="17"/>
      <c r="HP2272" s="17"/>
      <c r="HQ2272" s="17"/>
      <c r="HR2272" s="17"/>
      <c r="HS2272" s="17"/>
      <c r="HT2272" s="17"/>
      <c r="HU2272" s="17"/>
      <c r="HV2272" s="17"/>
      <c r="HW2272" s="17"/>
      <c r="HX2272" s="17"/>
      <c r="HY2272" s="17"/>
      <c r="HZ2272" s="17"/>
      <c r="IA2272" s="17"/>
      <c r="IB2272" s="17"/>
      <c r="IC2272" s="17"/>
      <c r="ID2272" s="17"/>
      <c r="IE2272" s="17"/>
      <c r="IF2272" s="17"/>
      <c r="IG2272" s="17"/>
      <c r="IH2272" s="17"/>
      <c r="II2272" s="17"/>
      <c r="IJ2272" s="17"/>
      <c r="IK2272" s="17"/>
      <c r="IL2272" s="17"/>
      <c r="IM2272" s="17"/>
      <c r="IN2272" s="17"/>
      <c r="IO2272" s="17"/>
      <c r="IP2272" s="17"/>
      <c r="IQ2272" s="17"/>
      <c r="IR2272" s="17"/>
      <c r="IS2272" s="17"/>
      <c r="IT2272" s="17"/>
      <c r="IU2272" s="17"/>
    </row>
    <row r="2273" spans="2:255" s="18" customFormat="1" ht="30.2" customHeight="1">
      <c r="B2273" s="41"/>
      <c r="C2273" s="12"/>
      <c r="E2273" s="13"/>
      <c r="F2273" s="14"/>
      <c r="H2273" s="19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  <c r="AB2273" s="17"/>
      <c r="AC2273" s="17"/>
      <c r="AD2273" s="17"/>
      <c r="AE2273" s="17"/>
      <c r="AF2273" s="17"/>
      <c r="AG2273" s="17"/>
      <c r="AH2273" s="17"/>
      <c r="AI2273" s="17"/>
      <c r="AJ2273" s="17"/>
      <c r="AK2273" s="17"/>
      <c r="AL2273" s="17"/>
      <c r="AM2273" s="17"/>
      <c r="AN2273" s="17"/>
      <c r="AO2273" s="17"/>
      <c r="AP2273" s="17"/>
      <c r="AQ2273" s="17"/>
      <c r="AR2273" s="17"/>
      <c r="AS2273" s="17"/>
      <c r="AT2273" s="17"/>
      <c r="AU2273" s="17"/>
      <c r="AV2273" s="17"/>
      <c r="AW2273" s="17"/>
      <c r="AX2273" s="17"/>
      <c r="AY2273" s="17"/>
      <c r="AZ2273" s="17"/>
      <c r="BA2273" s="17"/>
      <c r="BB2273" s="17"/>
      <c r="BC2273" s="17"/>
      <c r="BD2273" s="17"/>
      <c r="BE2273" s="17"/>
      <c r="BF2273" s="17"/>
      <c r="BG2273" s="17"/>
      <c r="BH2273" s="17"/>
      <c r="BI2273" s="17"/>
      <c r="BJ2273" s="17"/>
      <c r="BK2273" s="17"/>
      <c r="BL2273" s="17"/>
      <c r="BM2273" s="17"/>
      <c r="BN2273" s="17"/>
      <c r="BO2273" s="17"/>
      <c r="BP2273" s="17"/>
      <c r="BQ2273" s="17"/>
      <c r="BR2273" s="17"/>
      <c r="BS2273" s="17"/>
      <c r="BT2273" s="17"/>
      <c r="BU2273" s="17"/>
      <c r="BV2273" s="17"/>
      <c r="BW2273" s="17"/>
      <c r="BX2273" s="17"/>
      <c r="BY2273" s="17"/>
      <c r="BZ2273" s="17"/>
      <c r="CA2273" s="17"/>
      <c r="CB2273" s="17"/>
      <c r="CC2273" s="17"/>
      <c r="CD2273" s="17"/>
      <c r="CE2273" s="17"/>
      <c r="CF2273" s="17"/>
      <c r="CG2273" s="17"/>
      <c r="CH2273" s="17"/>
      <c r="CI2273" s="17"/>
      <c r="CJ2273" s="17"/>
      <c r="CK2273" s="17"/>
      <c r="CL2273" s="17"/>
      <c r="CM2273" s="17"/>
      <c r="CN2273" s="17"/>
      <c r="CO2273" s="17"/>
      <c r="CP2273" s="17"/>
      <c r="CQ2273" s="17"/>
      <c r="CR2273" s="17"/>
      <c r="CS2273" s="17"/>
      <c r="CT2273" s="17"/>
      <c r="CU2273" s="17"/>
      <c r="CV2273" s="17"/>
      <c r="CW2273" s="17"/>
      <c r="CX2273" s="17"/>
      <c r="CY2273" s="17"/>
      <c r="CZ2273" s="17"/>
      <c r="DA2273" s="17"/>
      <c r="DB2273" s="17"/>
      <c r="DC2273" s="17"/>
      <c r="DD2273" s="17"/>
      <c r="DE2273" s="17"/>
      <c r="DF2273" s="17"/>
      <c r="DG2273" s="17"/>
      <c r="DH2273" s="17"/>
      <c r="DI2273" s="17"/>
      <c r="DJ2273" s="17"/>
      <c r="DK2273" s="17"/>
      <c r="DL2273" s="17"/>
      <c r="DM2273" s="17"/>
      <c r="DN2273" s="17"/>
      <c r="DO2273" s="17"/>
      <c r="DP2273" s="17"/>
      <c r="DQ2273" s="17"/>
      <c r="DR2273" s="17"/>
      <c r="DS2273" s="17"/>
      <c r="DT2273" s="17"/>
      <c r="DU2273" s="17"/>
      <c r="DV2273" s="17"/>
      <c r="DW2273" s="17"/>
      <c r="DX2273" s="17"/>
      <c r="DY2273" s="17"/>
      <c r="DZ2273" s="17"/>
      <c r="EA2273" s="17"/>
      <c r="EB2273" s="17"/>
      <c r="EC2273" s="17"/>
      <c r="ED2273" s="17"/>
      <c r="EE2273" s="17"/>
      <c r="EF2273" s="17"/>
      <c r="EG2273" s="17"/>
      <c r="EH2273" s="17"/>
      <c r="EI2273" s="17"/>
      <c r="EJ2273" s="17"/>
      <c r="EK2273" s="17"/>
      <c r="EL2273" s="17"/>
      <c r="EM2273" s="17"/>
      <c r="EN2273" s="17"/>
      <c r="EO2273" s="17"/>
      <c r="EP2273" s="17"/>
      <c r="EQ2273" s="17"/>
      <c r="ER2273" s="17"/>
      <c r="ES2273" s="17"/>
      <c r="ET2273" s="17"/>
      <c r="EU2273" s="17"/>
      <c r="EV2273" s="17"/>
      <c r="EW2273" s="17"/>
      <c r="EX2273" s="17"/>
      <c r="EY2273" s="17"/>
      <c r="EZ2273" s="17"/>
      <c r="FA2273" s="17"/>
      <c r="FB2273" s="17"/>
      <c r="FC2273" s="17"/>
      <c r="FD2273" s="17"/>
      <c r="FE2273" s="17"/>
      <c r="FF2273" s="17"/>
      <c r="FG2273" s="17"/>
      <c r="FH2273" s="17"/>
      <c r="FI2273" s="17"/>
      <c r="FJ2273" s="17"/>
      <c r="FK2273" s="17"/>
      <c r="FL2273" s="17"/>
      <c r="FM2273" s="17"/>
      <c r="FN2273" s="17"/>
      <c r="FO2273" s="17"/>
      <c r="FP2273" s="17"/>
      <c r="FQ2273" s="17"/>
      <c r="FR2273" s="17"/>
      <c r="FS2273" s="17"/>
      <c r="FT2273" s="17"/>
      <c r="FU2273" s="17"/>
      <c r="FV2273" s="17"/>
      <c r="FW2273" s="17"/>
      <c r="FX2273" s="17"/>
      <c r="FY2273" s="17"/>
      <c r="FZ2273" s="17"/>
      <c r="GA2273" s="17"/>
      <c r="GB2273" s="17"/>
      <c r="GC2273" s="17"/>
      <c r="GD2273" s="17"/>
      <c r="GE2273" s="17"/>
      <c r="GF2273" s="17"/>
      <c r="GG2273" s="17"/>
      <c r="GH2273" s="17"/>
      <c r="GI2273" s="17"/>
      <c r="GJ2273" s="17"/>
      <c r="GK2273" s="17"/>
      <c r="GL2273" s="17"/>
      <c r="GM2273" s="17"/>
      <c r="GN2273" s="17"/>
      <c r="GO2273" s="17"/>
      <c r="GP2273" s="17"/>
      <c r="GQ2273" s="17"/>
      <c r="GR2273" s="17"/>
      <c r="GS2273" s="17"/>
      <c r="GT2273" s="17"/>
      <c r="GU2273" s="17"/>
      <c r="GV2273" s="17"/>
      <c r="GW2273" s="17"/>
      <c r="GX2273" s="17"/>
      <c r="GY2273" s="17"/>
      <c r="GZ2273" s="17"/>
      <c r="HA2273" s="17"/>
      <c r="HB2273" s="17"/>
      <c r="HC2273" s="17"/>
      <c r="HD2273" s="17"/>
      <c r="HE2273" s="17"/>
      <c r="HF2273" s="17"/>
      <c r="HG2273" s="17"/>
      <c r="HH2273" s="17"/>
      <c r="HI2273" s="17"/>
      <c r="HJ2273" s="17"/>
      <c r="HK2273" s="17"/>
      <c r="HL2273" s="17"/>
      <c r="HM2273" s="17"/>
      <c r="HN2273" s="17"/>
      <c r="HO2273" s="17"/>
      <c r="HP2273" s="17"/>
      <c r="HQ2273" s="17"/>
      <c r="HR2273" s="17"/>
      <c r="HS2273" s="17"/>
      <c r="HT2273" s="17"/>
      <c r="HU2273" s="17"/>
      <c r="HV2273" s="17"/>
      <c r="HW2273" s="17"/>
      <c r="HX2273" s="17"/>
      <c r="HY2273" s="17"/>
      <c r="HZ2273" s="17"/>
      <c r="IA2273" s="17"/>
      <c r="IB2273" s="17"/>
      <c r="IC2273" s="17"/>
      <c r="ID2273" s="17"/>
      <c r="IE2273" s="17"/>
      <c r="IF2273" s="17"/>
      <c r="IG2273" s="17"/>
      <c r="IH2273" s="17"/>
      <c r="II2273" s="17"/>
      <c r="IJ2273" s="17"/>
      <c r="IK2273" s="17"/>
      <c r="IL2273" s="17"/>
      <c r="IM2273" s="17"/>
      <c r="IN2273" s="17"/>
      <c r="IO2273" s="17"/>
      <c r="IP2273" s="17"/>
      <c r="IQ2273" s="17"/>
      <c r="IR2273" s="17"/>
      <c r="IS2273" s="17"/>
      <c r="IT2273" s="17"/>
      <c r="IU2273" s="17"/>
    </row>
    <row r="2274" spans="2:255" s="18" customFormat="1" ht="30.2" customHeight="1">
      <c r="B2274" s="41"/>
      <c r="C2274" s="12"/>
      <c r="E2274" s="13"/>
      <c r="F2274" s="14"/>
      <c r="H2274" s="19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  <c r="AD2274" s="17"/>
      <c r="AE2274" s="17"/>
      <c r="AF2274" s="17"/>
      <c r="AG2274" s="17"/>
      <c r="AH2274" s="17"/>
      <c r="AI2274" s="17"/>
      <c r="AJ2274" s="17"/>
      <c r="AK2274" s="17"/>
      <c r="AL2274" s="17"/>
      <c r="AM2274" s="17"/>
      <c r="AN2274" s="17"/>
      <c r="AO2274" s="17"/>
      <c r="AP2274" s="17"/>
      <c r="AQ2274" s="17"/>
      <c r="AR2274" s="17"/>
      <c r="AS2274" s="17"/>
      <c r="AT2274" s="17"/>
      <c r="AU2274" s="17"/>
      <c r="AV2274" s="17"/>
      <c r="AW2274" s="17"/>
      <c r="AX2274" s="17"/>
      <c r="AY2274" s="17"/>
      <c r="AZ2274" s="17"/>
      <c r="BA2274" s="17"/>
      <c r="BB2274" s="17"/>
      <c r="BC2274" s="17"/>
      <c r="BD2274" s="17"/>
      <c r="BE2274" s="17"/>
      <c r="BF2274" s="17"/>
      <c r="BG2274" s="17"/>
      <c r="BH2274" s="17"/>
      <c r="BI2274" s="17"/>
      <c r="BJ2274" s="17"/>
      <c r="BK2274" s="17"/>
      <c r="BL2274" s="17"/>
      <c r="BM2274" s="17"/>
      <c r="BN2274" s="17"/>
      <c r="BO2274" s="17"/>
      <c r="BP2274" s="17"/>
      <c r="BQ2274" s="17"/>
      <c r="BR2274" s="17"/>
      <c r="BS2274" s="17"/>
      <c r="BT2274" s="17"/>
      <c r="BU2274" s="17"/>
      <c r="BV2274" s="17"/>
      <c r="BW2274" s="17"/>
      <c r="BX2274" s="17"/>
      <c r="BY2274" s="17"/>
      <c r="BZ2274" s="17"/>
      <c r="CA2274" s="17"/>
      <c r="CB2274" s="17"/>
      <c r="CC2274" s="17"/>
      <c r="CD2274" s="17"/>
      <c r="CE2274" s="17"/>
      <c r="CF2274" s="17"/>
      <c r="CG2274" s="17"/>
      <c r="CH2274" s="17"/>
      <c r="CI2274" s="17"/>
      <c r="CJ2274" s="17"/>
      <c r="CK2274" s="17"/>
      <c r="CL2274" s="17"/>
      <c r="CM2274" s="17"/>
      <c r="CN2274" s="17"/>
      <c r="CO2274" s="17"/>
      <c r="CP2274" s="17"/>
      <c r="CQ2274" s="17"/>
      <c r="CR2274" s="17"/>
      <c r="CS2274" s="17"/>
      <c r="CT2274" s="17"/>
      <c r="CU2274" s="17"/>
      <c r="CV2274" s="17"/>
      <c r="CW2274" s="17"/>
      <c r="CX2274" s="17"/>
      <c r="CY2274" s="17"/>
      <c r="CZ2274" s="17"/>
      <c r="DA2274" s="17"/>
      <c r="DB2274" s="17"/>
      <c r="DC2274" s="17"/>
      <c r="DD2274" s="17"/>
      <c r="DE2274" s="17"/>
      <c r="DF2274" s="17"/>
      <c r="DG2274" s="17"/>
      <c r="DH2274" s="17"/>
      <c r="DI2274" s="17"/>
      <c r="DJ2274" s="17"/>
      <c r="DK2274" s="17"/>
      <c r="DL2274" s="17"/>
      <c r="DM2274" s="17"/>
      <c r="DN2274" s="17"/>
      <c r="DO2274" s="17"/>
      <c r="DP2274" s="17"/>
      <c r="DQ2274" s="17"/>
      <c r="DR2274" s="17"/>
      <c r="DS2274" s="17"/>
      <c r="DT2274" s="17"/>
      <c r="DU2274" s="17"/>
      <c r="DV2274" s="17"/>
      <c r="DW2274" s="17"/>
      <c r="DX2274" s="17"/>
      <c r="DY2274" s="17"/>
      <c r="DZ2274" s="17"/>
      <c r="EA2274" s="17"/>
      <c r="EB2274" s="17"/>
      <c r="EC2274" s="17"/>
      <c r="ED2274" s="17"/>
      <c r="EE2274" s="17"/>
      <c r="EF2274" s="17"/>
      <c r="EG2274" s="17"/>
      <c r="EH2274" s="17"/>
      <c r="EI2274" s="17"/>
      <c r="EJ2274" s="17"/>
      <c r="EK2274" s="17"/>
      <c r="EL2274" s="17"/>
      <c r="EM2274" s="17"/>
      <c r="EN2274" s="17"/>
      <c r="EO2274" s="17"/>
      <c r="EP2274" s="17"/>
      <c r="EQ2274" s="17"/>
      <c r="ER2274" s="17"/>
      <c r="ES2274" s="17"/>
      <c r="ET2274" s="17"/>
      <c r="EU2274" s="17"/>
      <c r="EV2274" s="17"/>
      <c r="EW2274" s="17"/>
      <c r="EX2274" s="17"/>
      <c r="EY2274" s="17"/>
      <c r="EZ2274" s="17"/>
      <c r="FA2274" s="17"/>
      <c r="FB2274" s="17"/>
      <c r="FC2274" s="17"/>
      <c r="FD2274" s="17"/>
      <c r="FE2274" s="17"/>
      <c r="FF2274" s="17"/>
      <c r="FG2274" s="17"/>
      <c r="FH2274" s="17"/>
      <c r="FI2274" s="17"/>
      <c r="FJ2274" s="17"/>
      <c r="FK2274" s="17"/>
      <c r="FL2274" s="17"/>
      <c r="FM2274" s="17"/>
      <c r="FN2274" s="17"/>
      <c r="FO2274" s="17"/>
      <c r="FP2274" s="17"/>
      <c r="FQ2274" s="17"/>
      <c r="FR2274" s="17"/>
      <c r="FS2274" s="17"/>
      <c r="FT2274" s="17"/>
      <c r="FU2274" s="17"/>
      <c r="FV2274" s="17"/>
      <c r="FW2274" s="17"/>
      <c r="FX2274" s="17"/>
      <c r="FY2274" s="17"/>
      <c r="FZ2274" s="17"/>
      <c r="GA2274" s="17"/>
      <c r="GB2274" s="17"/>
      <c r="GC2274" s="17"/>
      <c r="GD2274" s="17"/>
      <c r="GE2274" s="17"/>
      <c r="GF2274" s="17"/>
      <c r="GG2274" s="17"/>
      <c r="GH2274" s="17"/>
      <c r="GI2274" s="17"/>
      <c r="GJ2274" s="17"/>
      <c r="GK2274" s="17"/>
      <c r="GL2274" s="17"/>
      <c r="GM2274" s="17"/>
      <c r="GN2274" s="17"/>
      <c r="GO2274" s="17"/>
      <c r="GP2274" s="17"/>
      <c r="GQ2274" s="17"/>
      <c r="GR2274" s="17"/>
      <c r="GS2274" s="17"/>
      <c r="GT2274" s="17"/>
      <c r="GU2274" s="17"/>
      <c r="GV2274" s="17"/>
      <c r="GW2274" s="17"/>
      <c r="GX2274" s="17"/>
      <c r="GY2274" s="17"/>
      <c r="GZ2274" s="17"/>
      <c r="HA2274" s="17"/>
      <c r="HB2274" s="17"/>
      <c r="HC2274" s="17"/>
      <c r="HD2274" s="17"/>
      <c r="HE2274" s="17"/>
      <c r="HF2274" s="17"/>
      <c r="HG2274" s="17"/>
      <c r="HH2274" s="17"/>
      <c r="HI2274" s="17"/>
      <c r="HJ2274" s="17"/>
      <c r="HK2274" s="17"/>
      <c r="HL2274" s="17"/>
      <c r="HM2274" s="17"/>
      <c r="HN2274" s="17"/>
      <c r="HO2274" s="17"/>
      <c r="HP2274" s="17"/>
      <c r="HQ2274" s="17"/>
      <c r="HR2274" s="17"/>
      <c r="HS2274" s="17"/>
      <c r="HT2274" s="17"/>
      <c r="HU2274" s="17"/>
      <c r="HV2274" s="17"/>
      <c r="HW2274" s="17"/>
      <c r="HX2274" s="17"/>
      <c r="HY2274" s="17"/>
      <c r="HZ2274" s="17"/>
      <c r="IA2274" s="17"/>
      <c r="IB2274" s="17"/>
      <c r="IC2274" s="17"/>
      <c r="ID2274" s="17"/>
      <c r="IE2274" s="17"/>
      <c r="IF2274" s="17"/>
      <c r="IG2274" s="17"/>
      <c r="IH2274" s="17"/>
      <c r="II2274" s="17"/>
      <c r="IJ2274" s="17"/>
      <c r="IK2274" s="17"/>
      <c r="IL2274" s="17"/>
      <c r="IM2274" s="17"/>
      <c r="IN2274" s="17"/>
      <c r="IO2274" s="17"/>
      <c r="IP2274" s="17"/>
      <c r="IQ2274" s="17"/>
      <c r="IR2274" s="17"/>
      <c r="IS2274" s="17"/>
      <c r="IT2274" s="17"/>
      <c r="IU2274" s="17"/>
    </row>
    <row r="2275" spans="2:255" s="18" customFormat="1" ht="30.2" customHeight="1">
      <c r="B2275" s="41"/>
      <c r="C2275" s="12"/>
      <c r="E2275" s="13"/>
      <c r="F2275" s="14"/>
      <c r="H2275" s="19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  <c r="AB2275" s="17"/>
      <c r="AC2275" s="17"/>
      <c r="AD2275" s="17"/>
      <c r="AE2275" s="17"/>
      <c r="AF2275" s="17"/>
      <c r="AG2275" s="17"/>
      <c r="AH2275" s="17"/>
      <c r="AI2275" s="17"/>
      <c r="AJ2275" s="17"/>
      <c r="AK2275" s="17"/>
      <c r="AL2275" s="17"/>
      <c r="AM2275" s="17"/>
      <c r="AN2275" s="17"/>
      <c r="AO2275" s="17"/>
      <c r="AP2275" s="17"/>
      <c r="AQ2275" s="17"/>
      <c r="AR2275" s="17"/>
      <c r="AS2275" s="17"/>
      <c r="AT2275" s="17"/>
      <c r="AU2275" s="17"/>
      <c r="AV2275" s="17"/>
      <c r="AW2275" s="17"/>
      <c r="AX2275" s="17"/>
      <c r="AY2275" s="17"/>
      <c r="AZ2275" s="17"/>
      <c r="BA2275" s="17"/>
      <c r="BB2275" s="17"/>
      <c r="BC2275" s="17"/>
      <c r="BD2275" s="17"/>
      <c r="BE2275" s="17"/>
      <c r="BF2275" s="17"/>
      <c r="BG2275" s="17"/>
      <c r="BH2275" s="17"/>
      <c r="BI2275" s="17"/>
      <c r="BJ2275" s="17"/>
      <c r="BK2275" s="17"/>
      <c r="BL2275" s="17"/>
      <c r="BM2275" s="17"/>
      <c r="BN2275" s="17"/>
      <c r="BO2275" s="17"/>
      <c r="BP2275" s="17"/>
      <c r="BQ2275" s="17"/>
      <c r="BR2275" s="17"/>
      <c r="BS2275" s="17"/>
      <c r="BT2275" s="17"/>
      <c r="BU2275" s="17"/>
      <c r="BV2275" s="17"/>
      <c r="BW2275" s="17"/>
      <c r="BX2275" s="17"/>
      <c r="BY2275" s="17"/>
      <c r="BZ2275" s="17"/>
      <c r="CA2275" s="17"/>
      <c r="CB2275" s="17"/>
      <c r="CC2275" s="17"/>
      <c r="CD2275" s="17"/>
      <c r="CE2275" s="17"/>
      <c r="CF2275" s="17"/>
      <c r="CG2275" s="17"/>
      <c r="CH2275" s="17"/>
      <c r="CI2275" s="17"/>
      <c r="CJ2275" s="17"/>
      <c r="CK2275" s="17"/>
      <c r="CL2275" s="17"/>
      <c r="CM2275" s="17"/>
      <c r="CN2275" s="17"/>
      <c r="CO2275" s="17"/>
      <c r="CP2275" s="17"/>
      <c r="CQ2275" s="17"/>
      <c r="CR2275" s="17"/>
      <c r="CS2275" s="17"/>
      <c r="CT2275" s="17"/>
      <c r="CU2275" s="17"/>
      <c r="CV2275" s="17"/>
      <c r="CW2275" s="17"/>
      <c r="CX2275" s="17"/>
      <c r="CY2275" s="17"/>
      <c r="CZ2275" s="17"/>
      <c r="DA2275" s="17"/>
      <c r="DB2275" s="17"/>
      <c r="DC2275" s="17"/>
      <c r="DD2275" s="17"/>
      <c r="DE2275" s="17"/>
      <c r="DF2275" s="17"/>
      <c r="DG2275" s="17"/>
      <c r="DH2275" s="17"/>
      <c r="DI2275" s="17"/>
      <c r="DJ2275" s="17"/>
      <c r="DK2275" s="17"/>
      <c r="DL2275" s="17"/>
      <c r="DM2275" s="17"/>
      <c r="DN2275" s="17"/>
      <c r="DO2275" s="17"/>
      <c r="DP2275" s="17"/>
      <c r="DQ2275" s="17"/>
      <c r="DR2275" s="17"/>
      <c r="DS2275" s="17"/>
      <c r="DT2275" s="17"/>
      <c r="DU2275" s="17"/>
      <c r="DV2275" s="17"/>
      <c r="DW2275" s="17"/>
      <c r="DX2275" s="17"/>
      <c r="DY2275" s="17"/>
      <c r="DZ2275" s="17"/>
      <c r="EA2275" s="17"/>
      <c r="EB2275" s="17"/>
      <c r="EC2275" s="17"/>
      <c r="ED2275" s="17"/>
      <c r="EE2275" s="17"/>
      <c r="EF2275" s="17"/>
      <c r="EG2275" s="17"/>
      <c r="EH2275" s="17"/>
      <c r="EI2275" s="17"/>
      <c r="EJ2275" s="17"/>
      <c r="EK2275" s="17"/>
      <c r="EL2275" s="17"/>
      <c r="EM2275" s="17"/>
      <c r="EN2275" s="17"/>
      <c r="EO2275" s="17"/>
      <c r="EP2275" s="17"/>
      <c r="EQ2275" s="17"/>
      <c r="ER2275" s="17"/>
      <c r="ES2275" s="17"/>
      <c r="ET2275" s="17"/>
      <c r="EU2275" s="17"/>
      <c r="EV2275" s="17"/>
      <c r="EW2275" s="17"/>
      <c r="EX2275" s="17"/>
      <c r="EY2275" s="17"/>
      <c r="EZ2275" s="17"/>
      <c r="FA2275" s="17"/>
      <c r="FB2275" s="17"/>
      <c r="FC2275" s="17"/>
      <c r="FD2275" s="17"/>
      <c r="FE2275" s="17"/>
      <c r="FF2275" s="17"/>
      <c r="FG2275" s="17"/>
      <c r="FH2275" s="17"/>
      <c r="FI2275" s="17"/>
      <c r="FJ2275" s="17"/>
      <c r="FK2275" s="17"/>
      <c r="FL2275" s="17"/>
      <c r="FM2275" s="17"/>
      <c r="FN2275" s="17"/>
      <c r="FO2275" s="17"/>
      <c r="FP2275" s="17"/>
      <c r="FQ2275" s="17"/>
      <c r="FR2275" s="17"/>
      <c r="FS2275" s="17"/>
      <c r="FT2275" s="17"/>
      <c r="FU2275" s="17"/>
      <c r="FV2275" s="17"/>
      <c r="FW2275" s="17"/>
      <c r="FX2275" s="17"/>
      <c r="FY2275" s="17"/>
      <c r="FZ2275" s="17"/>
      <c r="GA2275" s="17"/>
      <c r="GB2275" s="17"/>
      <c r="GC2275" s="17"/>
      <c r="GD2275" s="17"/>
      <c r="GE2275" s="17"/>
      <c r="GF2275" s="17"/>
      <c r="GG2275" s="17"/>
      <c r="GH2275" s="17"/>
      <c r="GI2275" s="17"/>
      <c r="GJ2275" s="17"/>
      <c r="GK2275" s="17"/>
      <c r="GL2275" s="17"/>
      <c r="GM2275" s="17"/>
      <c r="GN2275" s="17"/>
      <c r="GO2275" s="17"/>
      <c r="GP2275" s="17"/>
      <c r="GQ2275" s="17"/>
      <c r="GR2275" s="17"/>
      <c r="GS2275" s="17"/>
      <c r="GT2275" s="17"/>
      <c r="GU2275" s="17"/>
      <c r="GV2275" s="17"/>
      <c r="GW2275" s="17"/>
      <c r="GX2275" s="17"/>
      <c r="GY2275" s="17"/>
      <c r="GZ2275" s="17"/>
      <c r="HA2275" s="17"/>
      <c r="HB2275" s="17"/>
      <c r="HC2275" s="17"/>
      <c r="HD2275" s="17"/>
      <c r="HE2275" s="17"/>
      <c r="HF2275" s="17"/>
      <c r="HG2275" s="17"/>
      <c r="HH2275" s="17"/>
      <c r="HI2275" s="17"/>
      <c r="HJ2275" s="17"/>
      <c r="HK2275" s="17"/>
      <c r="HL2275" s="17"/>
      <c r="HM2275" s="17"/>
      <c r="HN2275" s="17"/>
      <c r="HO2275" s="17"/>
      <c r="HP2275" s="17"/>
      <c r="HQ2275" s="17"/>
      <c r="HR2275" s="17"/>
      <c r="HS2275" s="17"/>
      <c r="HT2275" s="17"/>
      <c r="HU2275" s="17"/>
      <c r="HV2275" s="17"/>
      <c r="HW2275" s="17"/>
      <c r="HX2275" s="17"/>
      <c r="HY2275" s="17"/>
      <c r="HZ2275" s="17"/>
      <c r="IA2275" s="17"/>
      <c r="IB2275" s="17"/>
      <c r="IC2275" s="17"/>
      <c r="ID2275" s="17"/>
      <c r="IE2275" s="17"/>
      <c r="IF2275" s="17"/>
      <c r="IG2275" s="17"/>
      <c r="IH2275" s="17"/>
      <c r="II2275" s="17"/>
      <c r="IJ2275" s="17"/>
      <c r="IK2275" s="17"/>
      <c r="IL2275" s="17"/>
      <c r="IM2275" s="17"/>
      <c r="IN2275" s="17"/>
      <c r="IO2275" s="17"/>
      <c r="IP2275" s="17"/>
      <c r="IQ2275" s="17"/>
      <c r="IR2275" s="17"/>
      <c r="IS2275" s="17"/>
      <c r="IT2275" s="17"/>
      <c r="IU2275" s="17"/>
    </row>
    <row r="2276" spans="2:255" s="18" customFormat="1" ht="30.2" customHeight="1">
      <c r="B2276" s="41"/>
      <c r="C2276" s="12"/>
      <c r="E2276" s="13"/>
      <c r="F2276" s="14"/>
      <c r="H2276" s="19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  <c r="AD2276" s="17"/>
      <c r="AE2276" s="17"/>
      <c r="AF2276" s="17"/>
      <c r="AG2276" s="17"/>
      <c r="AH2276" s="17"/>
      <c r="AI2276" s="17"/>
      <c r="AJ2276" s="17"/>
      <c r="AK2276" s="17"/>
      <c r="AL2276" s="17"/>
      <c r="AM2276" s="17"/>
      <c r="AN2276" s="17"/>
      <c r="AO2276" s="17"/>
      <c r="AP2276" s="17"/>
      <c r="AQ2276" s="17"/>
      <c r="AR2276" s="17"/>
      <c r="AS2276" s="17"/>
      <c r="AT2276" s="17"/>
      <c r="AU2276" s="17"/>
      <c r="AV2276" s="17"/>
      <c r="AW2276" s="17"/>
      <c r="AX2276" s="17"/>
      <c r="AY2276" s="17"/>
      <c r="AZ2276" s="17"/>
      <c r="BA2276" s="17"/>
      <c r="BB2276" s="17"/>
      <c r="BC2276" s="17"/>
      <c r="BD2276" s="17"/>
      <c r="BE2276" s="17"/>
      <c r="BF2276" s="17"/>
      <c r="BG2276" s="17"/>
      <c r="BH2276" s="17"/>
      <c r="BI2276" s="17"/>
      <c r="BJ2276" s="17"/>
      <c r="BK2276" s="17"/>
      <c r="BL2276" s="17"/>
      <c r="BM2276" s="17"/>
      <c r="BN2276" s="17"/>
      <c r="BO2276" s="17"/>
      <c r="BP2276" s="17"/>
      <c r="BQ2276" s="17"/>
      <c r="BR2276" s="17"/>
      <c r="BS2276" s="17"/>
      <c r="BT2276" s="17"/>
      <c r="BU2276" s="17"/>
      <c r="BV2276" s="17"/>
      <c r="BW2276" s="17"/>
      <c r="BX2276" s="17"/>
      <c r="BY2276" s="17"/>
      <c r="BZ2276" s="17"/>
      <c r="CA2276" s="17"/>
      <c r="CB2276" s="17"/>
      <c r="CC2276" s="17"/>
      <c r="CD2276" s="17"/>
      <c r="CE2276" s="17"/>
      <c r="CF2276" s="17"/>
      <c r="CG2276" s="17"/>
      <c r="CH2276" s="17"/>
      <c r="CI2276" s="17"/>
      <c r="CJ2276" s="17"/>
      <c r="CK2276" s="17"/>
      <c r="CL2276" s="17"/>
      <c r="CM2276" s="17"/>
      <c r="CN2276" s="17"/>
      <c r="CO2276" s="17"/>
      <c r="CP2276" s="17"/>
      <c r="CQ2276" s="17"/>
      <c r="CR2276" s="17"/>
      <c r="CS2276" s="17"/>
      <c r="CT2276" s="17"/>
      <c r="CU2276" s="17"/>
      <c r="CV2276" s="17"/>
      <c r="CW2276" s="17"/>
      <c r="CX2276" s="17"/>
      <c r="CY2276" s="17"/>
      <c r="CZ2276" s="17"/>
      <c r="DA2276" s="17"/>
      <c r="DB2276" s="17"/>
      <c r="DC2276" s="17"/>
      <c r="DD2276" s="17"/>
      <c r="DE2276" s="17"/>
      <c r="DF2276" s="17"/>
      <c r="DG2276" s="17"/>
      <c r="DH2276" s="17"/>
      <c r="DI2276" s="17"/>
      <c r="DJ2276" s="17"/>
      <c r="DK2276" s="17"/>
      <c r="DL2276" s="17"/>
      <c r="DM2276" s="17"/>
      <c r="DN2276" s="17"/>
      <c r="DO2276" s="17"/>
      <c r="DP2276" s="17"/>
      <c r="DQ2276" s="17"/>
      <c r="DR2276" s="17"/>
      <c r="DS2276" s="17"/>
      <c r="DT2276" s="17"/>
      <c r="DU2276" s="17"/>
      <c r="DV2276" s="17"/>
      <c r="DW2276" s="17"/>
      <c r="DX2276" s="17"/>
      <c r="DY2276" s="17"/>
      <c r="DZ2276" s="17"/>
      <c r="EA2276" s="17"/>
      <c r="EB2276" s="17"/>
      <c r="EC2276" s="17"/>
      <c r="ED2276" s="17"/>
      <c r="EE2276" s="17"/>
      <c r="EF2276" s="17"/>
      <c r="EG2276" s="17"/>
      <c r="EH2276" s="17"/>
      <c r="EI2276" s="17"/>
      <c r="EJ2276" s="17"/>
      <c r="EK2276" s="17"/>
      <c r="EL2276" s="17"/>
      <c r="EM2276" s="17"/>
      <c r="EN2276" s="17"/>
      <c r="EO2276" s="17"/>
      <c r="EP2276" s="17"/>
      <c r="EQ2276" s="17"/>
      <c r="ER2276" s="17"/>
      <c r="ES2276" s="17"/>
      <c r="ET2276" s="17"/>
      <c r="EU2276" s="17"/>
      <c r="EV2276" s="17"/>
      <c r="EW2276" s="17"/>
      <c r="EX2276" s="17"/>
      <c r="EY2276" s="17"/>
      <c r="EZ2276" s="17"/>
      <c r="FA2276" s="17"/>
      <c r="FB2276" s="17"/>
      <c r="FC2276" s="17"/>
      <c r="FD2276" s="17"/>
      <c r="FE2276" s="17"/>
      <c r="FF2276" s="17"/>
      <c r="FG2276" s="17"/>
      <c r="FH2276" s="17"/>
      <c r="FI2276" s="17"/>
      <c r="FJ2276" s="17"/>
      <c r="FK2276" s="17"/>
      <c r="FL2276" s="17"/>
      <c r="FM2276" s="17"/>
      <c r="FN2276" s="17"/>
      <c r="FO2276" s="17"/>
      <c r="FP2276" s="17"/>
      <c r="FQ2276" s="17"/>
      <c r="FR2276" s="17"/>
      <c r="FS2276" s="17"/>
      <c r="FT2276" s="17"/>
      <c r="FU2276" s="17"/>
      <c r="FV2276" s="17"/>
      <c r="FW2276" s="17"/>
      <c r="FX2276" s="17"/>
      <c r="FY2276" s="17"/>
      <c r="FZ2276" s="17"/>
      <c r="GA2276" s="17"/>
      <c r="GB2276" s="17"/>
      <c r="GC2276" s="17"/>
      <c r="GD2276" s="17"/>
      <c r="GE2276" s="17"/>
      <c r="GF2276" s="17"/>
      <c r="GG2276" s="17"/>
      <c r="GH2276" s="17"/>
      <c r="GI2276" s="17"/>
      <c r="GJ2276" s="17"/>
      <c r="GK2276" s="17"/>
      <c r="GL2276" s="17"/>
      <c r="GM2276" s="17"/>
      <c r="GN2276" s="17"/>
      <c r="GO2276" s="17"/>
      <c r="GP2276" s="17"/>
      <c r="GQ2276" s="17"/>
      <c r="GR2276" s="17"/>
      <c r="GS2276" s="17"/>
      <c r="GT2276" s="17"/>
      <c r="GU2276" s="17"/>
      <c r="GV2276" s="17"/>
      <c r="GW2276" s="17"/>
      <c r="GX2276" s="17"/>
      <c r="GY2276" s="17"/>
      <c r="GZ2276" s="17"/>
      <c r="HA2276" s="17"/>
      <c r="HB2276" s="17"/>
      <c r="HC2276" s="17"/>
      <c r="HD2276" s="17"/>
      <c r="HE2276" s="17"/>
      <c r="HF2276" s="17"/>
      <c r="HG2276" s="17"/>
      <c r="HH2276" s="17"/>
      <c r="HI2276" s="17"/>
      <c r="HJ2276" s="17"/>
      <c r="HK2276" s="17"/>
      <c r="HL2276" s="17"/>
      <c r="HM2276" s="17"/>
      <c r="HN2276" s="17"/>
      <c r="HO2276" s="17"/>
      <c r="HP2276" s="17"/>
      <c r="HQ2276" s="17"/>
      <c r="HR2276" s="17"/>
      <c r="HS2276" s="17"/>
      <c r="HT2276" s="17"/>
      <c r="HU2276" s="17"/>
      <c r="HV2276" s="17"/>
      <c r="HW2276" s="17"/>
      <c r="HX2276" s="17"/>
      <c r="HY2276" s="17"/>
      <c r="HZ2276" s="17"/>
      <c r="IA2276" s="17"/>
      <c r="IB2276" s="17"/>
      <c r="IC2276" s="17"/>
      <c r="ID2276" s="17"/>
      <c r="IE2276" s="17"/>
      <c r="IF2276" s="17"/>
      <c r="IG2276" s="17"/>
      <c r="IH2276" s="17"/>
      <c r="II2276" s="17"/>
      <c r="IJ2276" s="17"/>
      <c r="IK2276" s="17"/>
      <c r="IL2276" s="17"/>
      <c r="IM2276" s="17"/>
      <c r="IN2276" s="17"/>
      <c r="IO2276" s="17"/>
      <c r="IP2276" s="17"/>
      <c r="IQ2276" s="17"/>
      <c r="IR2276" s="17"/>
      <c r="IS2276" s="17"/>
      <c r="IT2276" s="17"/>
      <c r="IU2276" s="17"/>
    </row>
    <row r="2277" spans="2:255" s="18" customFormat="1" ht="30.2" customHeight="1">
      <c r="B2277" s="41"/>
      <c r="C2277" s="12"/>
      <c r="E2277" s="13"/>
      <c r="F2277" s="14"/>
      <c r="H2277" s="19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  <c r="AB2277" s="17"/>
      <c r="AC2277" s="17"/>
      <c r="AD2277" s="17"/>
      <c r="AE2277" s="17"/>
      <c r="AF2277" s="17"/>
      <c r="AG2277" s="17"/>
      <c r="AH2277" s="17"/>
      <c r="AI2277" s="17"/>
      <c r="AJ2277" s="17"/>
      <c r="AK2277" s="17"/>
      <c r="AL2277" s="17"/>
      <c r="AM2277" s="17"/>
      <c r="AN2277" s="17"/>
      <c r="AO2277" s="17"/>
      <c r="AP2277" s="17"/>
      <c r="AQ2277" s="17"/>
      <c r="AR2277" s="17"/>
      <c r="AS2277" s="17"/>
      <c r="AT2277" s="17"/>
      <c r="AU2277" s="17"/>
      <c r="AV2277" s="17"/>
      <c r="AW2277" s="17"/>
      <c r="AX2277" s="17"/>
      <c r="AY2277" s="17"/>
      <c r="AZ2277" s="17"/>
      <c r="BA2277" s="17"/>
      <c r="BB2277" s="17"/>
      <c r="BC2277" s="17"/>
      <c r="BD2277" s="17"/>
      <c r="BE2277" s="17"/>
      <c r="BF2277" s="17"/>
      <c r="BG2277" s="17"/>
      <c r="BH2277" s="17"/>
      <c r="BI2277" s="17"/>
      <c r="BJ2277" s="17"/>
      <c r="BK2277" s="17"/>
      <c r="BL2277" s="17"/>
      <c r="BM2277" s="17"/>
      <c r="BN2277" s="17"/>
      <c r="BO2277" s="17"/>
      <c r="BP2277" s="17"/>
      <c r="BQ2277" s="17"/>
      <c r="BR2277" s="17"/>
      <c r="BS2277" s="17"/>
      <c r="BT2277" s="17"/>
      <c r="BU2277" s="17"/>
      <c r="BV2277" s="17"/>
      <c r="BW2277" s="17"/>
      <c r="BX2277" s="17"/>
      <c r="BY2277" s="17"/>
      <c r="BZ2277" s="17"/>
      <c r="CA2277" s="17"/>
      <c r="CB2277" s="17"/>
      <c r="CC2277" s="17"/>
      <c r="CD2277" s="17"/>
      <c r="CE2277" s="17"/>
      <c r="CF2277" s="17"/>
      <c r="CG2277" s="17"/>
      <c r="CH2277" s="17"/>
      <c r="CI2277" s="17"/>
      <c r="CJ2277" s="17"/>
      <c r="CK2277" s="17"/>
      <c r="CL2277" s="17"/>
      <c r="CM2277" s="17"/>
      <c r="CN2277" s="17"/>
      <c r="CO2277" s="17"/>
      <c r="CP2277" s="17"/>
      <c r="CQ2277" s="17"/>
      <c r="CR2277" s="17"/>
      <c r="CS2277" s="17"/>
      <c r="CT2277" s="17"/>
      <c r="CU2277" s="17"/>
      <c r="CV2277" s="17"/>
      <c r="CW2277" s="17"/>
      <c r="CX2277" s="17"/>
      <c r="CY2277" s="17"/>
      <c r="CZ2277" s="17"/>
      <c r="DA2277" s="17"/>
      <c r="DB2277" s="17"/>
      <c r="DC2277" s="17"/>
      <c r="DD2277" s="17"/>
      <c r="DE2277" s="17"/>
      <c r="DF2277" s="17"/>
      <c r="DG2277" s="17"/>
      <c r="DH2277" s="17"/>
      <c r="DI2277" s="17"/>
      <c r="DJ2277" s="17"/>
      <c r="DK2277" s="17"/>
      <c r="DL2277" s="17"/>
      <c r="DM2277" s="17"/>
      <c r="DN2277" s="17"/>
      <c r="DO2277" s="17"/>
      <c r="DP2277" s="17"/>
      <c r="DQ2277" s="17"/>
      <c r="DR2277" s="17"/>
      <c r="DS2277" s="17"/>
      <c r="DT2277" s="17"/>
      <c r="DU2277" s="17"/>
      <c r="DV2277" s="17"/>
      <c r="DW2277" s="17"/>
      <c r="DX2277" s="17"/>
      <c r="DY2277" s="17"/>
      <c r="DZ2277" s="17"/>
      <c r="EA2277" s="17"/>
      <c r="EB2277" s="17"/>
      <c r="EC2277" s="17"/>
      <c r="ED2277" s="17"/>
      <c r="EE2277" s="17"/>
      <c r="EF2277" s="17"/>
      <c r="EG2277" s="17"/>
      <c r="EH2277" s="17"/>
      <c r="EI2277" s="17"/>
      <c r="EJ2277" s="17"/>
      <c r="EK2277" s="17"/>
      <c r="EL2277" s="17"/>
      <c r="EM2277" s="17"/>
      <c r="EN2277" s="17"/>
      <c r="EO2277" s="17"/>
      <c r="EP2277" s="17"/>
      <c r="EQ2277" s="17"/>
      <c r="ER2277" s="17"/>
      <c r="ES2277" s="17"/>
      <c r="ET2277" s="17"/>
      <c r="EU2277" s="17"/>
      <c r="EV2277" s="17"/>
      <c r="EW2277" s="17"/>
      <c r="EX2277" s="17"/>
      <c r="EY2277" s="17"/>
      <c r="EZ2277" s="17"/>
      <c r="FA2277" s="17"/>
      <c r="FB2277" s="17"/>
      <c r="FC2277" s="17"/>
      <c r="FD2277" s="17"/>
      <c r="FE2277" s="17"/>
      <c r="FF2277" s="17"/>
      <c r="FG2277" s="17"/>
      <c r="FH2277" s="17"/>
      <c r="FI2277" s="17"/>
      <c r="FJ2277" s="17"/>
      <c r="FK2277" s="17"/>
      <c r="FL2277" s="17"/>
      <c r="FM2277" s="17"/>
      <c r="FN2277" s="17"/>
      <c r="FO2277" s="17"/>
      <c r="FP2277" s="17"/>
      <c r="FQ2277" s="17"/>
      <c r="FR2277" s="17"/>
      <c r="FS2277" s="17"/>
      <c r="FT2277" s="17"/>
      <c r="FU2277" s="17"/>
      <c r="FV2277" s="17"/>
      <c r="FW2277" s="17"/>
      <c r="FX2277" s="17"/>
      <c r="FY2277" s="17"/>
      <c r="FZ2277" s="17"/>
      <c r="GA2277" s="17"/>
      <c r="GB2277" s="17"/>
      <c r="GC2277" s="17"/>
      <c r="GD2277" s="17"/>
      <c r="GE2277" s="17"/>
      <c r="GF2277" s="17"/>
      <c r="GG2277" s="17"/>
      <c r="GH2277" s="17"/>
      <c r="GI2277" s="17"/>
      <c r="GJ2277" s="17"/>
      <c r="GK2277" s="17"/>
      <c r="GL2277" s="17"/>
      <c r="GM2277" s="17"/>
      <c r="GN2277" s="17"/>
      <c r="GO2277" s="17"/>
      <c r="GP2277" s="17"/>
      <c r="GQ2277" s="17"/>
      <c r="GR2277" s="17"/>
      <c r="GS2277" s="17"/>
      <c r="GT2277" s="17"/>
      <c r="GU2277" s="17"/>
      <c r="GV2277" s="17"/>
      <c r="GW2277" s="17"/>
      <c r="GX2277" s="17"/>
      <c r="GY2277" s="17"/>
      <c r="GZ2277" s="17"/>
      <c r="HA2277" s="17"/>
      <c r="HB2277" s="17"/>
      <c r="HC2277" s="17"/>
      <c r="HD2277" s="17"/>
      <c r="HE2277" s="17"/>
      <c r="HF2277" s="17"/>
      <c r="HG2277" s="17"/>
      <c r="HH2277" s="17"/>
      <c r="HI2277" s="17"/>
      <c r="HJ2277" s="17"/>
      <c r="HK2277" s="17"/>
      <c r="HL2277" s="17"/>
      <c r="HM2277" s="17"/>
      <c r="HN2277" s="17"/>
      <c r="HO2277" s="17"/>
      <c r="HP2277" s="17"/>
      <c r="HQ2277" s="17"/>
      <c r="HR2277" s="17"/>
      <c r="HS2277" s="17"/>
      <c r="HT2277" s="17"/>
      <c r="HU2277" s="17"/>
      <c r="HV2277" s="17"/>
      <c r="HW2277" s="17"/>
      <c r="HX2277" s="17"/>
      <c r="HY2277" s="17"/>
      <c r="HZ2277" s="17"/>
      <c r="IA2277" s="17"/>
      <c r="IB2277" s="17"/>
      <c r="IC2277" s="17"/>
      <c r="ID2277" s="17"/>
      <c r="IE2277" s="17"/>
      <c r="IF2277" s="17"/>
      <c r="IG2277" s="17"/>
      <c r="IH2277" s="17"/>
      <c r="II2277" s="17"/>
      <c r="IJ2277" s="17"/>
      <c r="IK2277" s="17"/>
      <c r="IL2277" s="17"/>
      <c r="IM2277" s="17"/>
      <c r="IN2277" s="17"/>
      <c r="IO2277" s="17"/>
      <c r="IP2277" s="17"/>
      <c r="IQ2277" s="17"/>
      <c r="IR2277" s="17"/>
      <c r="IS2277" s="17"/>
      <c r="IT2277" s="17"/>
      <c r="IU2277" s="17"/>
    </row>
    <row r="2278" spans="2:255" s="18" customFormat="1" ht="30.2" customHeight="1">
      <c r="B2278" s="41"/>
      <c r="C2278" s="12"/>
      <c r="E2278" s="13"/>
      <c r="F2278" s="14"/>
      <c r="H2278" s="19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  <c r="AD2278" s="17"/>
      <c r="AE2278" s="17"/>
      <c r="AF2278" s="17"/>
      <c r="AG2278" s="17"/>
      <c r="AH2278" s="17"/>
      <c r="AI2278" s="17"/>
      <c r="AJ2278" s="17"/>
      <c r="AK2278" s="17"/>
      <c r="AL2278" s="17"/>
      <c r="AM2278" s="17"/>
      <c r="AN2278" s="17"/>
      <c r="AO2278" s="17"/>
      <c r="AP2278" s="17"/>
      <c r="AQ2278" s="17"/>
      <c r="AR2278" s="17"/>
      <c r="AS2278" s="17"/>
      <c r="AT2278" s="17"/>
      <c r="AU2278" s="17"/>
      <c r="AV2278" s="17"/>
      <c r="AW2278" s="17"/>
      <c r="AX2278" s="17"/>
      <c r="AY2278" s="17"/>
      <c r="AZ2278" s="17"/>
      <c r="BA2278" s="17"/>
      <c r="BB2278" s="17"/>
      <c r="BC2278" s="17"/>
      <c r="BD2278" s="17"/>
      <c r="BE2278" s="17"/>
      <c r="BF2278" s="17"/>
      <c r="BG2278" s="17"/>
      <c r="BH2278" s="17"/>
      <c r="BI2278" s="17"/>
      <c r="BJ2278" s="17"/>
      <c r="BK2278" s="17"/>
      <c r="BL2278" s="17"/>
      <c r="BM2278" s="17"/>
      <c r="BN2278" s="17"/>
      <c r="BO2278" s="17"/>
      <c r="BP2278" s="17"/>
      <c r="BQ2278" s="17"/>
      <c r="BR2278" s="17"/>
      <c r="BS2278" s="17"/>
      <c r="BT2278" s="17"/>
      <c r="BU2278" s="17"/>
      <c r="BV2278" s="17"/>
      <c r="BW2278" s="17"/>
      <c r="BX2278" s="17"/>
      <c r="BY2278" s="17"/>
      <c r="BZ2278" s="17"/>
      <c r="CA2278" s="17"/>
      <c r="CB2278" s="17"/>
      <c r="CC2278" s="17"/>
      <c r="CD2278" s="17"/>
      <c r="CE2278" s="17"/>
      <c r="CF2278" s="17"/>
      <c r="CG2278" s="17"/>
      <c r="CH2278" s="17"/>
      <c r="CI2278" s="17"/>
      <c r="CJ2278" s="17"/>
      <c r="CK2278" s="17"/>
      <c r="CL2278" s="17"/>
      <c r="CM2278" s="17"/>
      <c r="CN2278" s="17"/>
      <c r="CO2278" s="17"/>
      <c r="CP2278" s="17"/>
      <c r="CQ2278" s="17"/>
      <c r="CR2278" s="17"/>
      <c r="CS2278" s="17"/>
      <c r="CT2278" s="17"/>
      <c r="CU2278" s="17"/>
      <c r="CV2278" s="17"/>
      <c r="CW2278" s="17"/>
      <c r="CX2278" s="17"/>
      <c r="CY2278" s="17"/>
      <c r="CZ2278" s="17"/>
      <c r="DA2278" s="17"/>
      <c r="DB2278" s="17"/>
      <c r="DC2278" s="17"/>
      <c r="DD2278" s="17"/>
      <c r="DE2278" s="17"/>
      <c r="DF2278" s="17"/>
      <c r="DG2278" s="17"/>
      <c r="DH2278" s="17"/>
      <c r="DI2278" s="17"/>
      <c r="DJ2278" s="17"/>
      <c r="DK2278" s="17"/>
      <c r="DL2278" s="17"/>
      <c r="DM2278" s="17"/>
      <c r="DN2278" s="17"/>
      <c r="DO2278" s="17"/>
      <c r="DP2278" s="17"/>
      <c r="DQ2278" s="17"/>
      <c r="DR2278" s="17"/>
      <c r="DS2278" s="17"/>
      <c r="DT2278" s="17"/>
      <c r="DU2278" s="17"/>
      <c r="DV2278" s="17"/>
      <c r="DW2278" s="17"/>
      <c r="DX2278" s="17"/>
      <c r="DY2278" s="17"/>
      <c r="DZ2278" s="17"/>
      <c r="EA2278" s="17"/>
      <c r="EB2278" s="17"/>
      <c r="EC2278" s="17"/>
      <c r="ED2278" s="17"/>
      <c r="EE2278" s="17"/>
      <c r="EF2278" s="17"/>
      <c r="EG2278" s="17"/>
      <c r="EH2278" s="17"/>
      <c r="EI2278" s="17"/>
      <c r="EJ2278" s="17"/>
      <c r="EK2278" s="17"/>
      <c r="EL2278" s="17"/>
      <c r="EM2278" s="17"/>
      <c r="EN2278" s="17"/>
      <c r="EO2278" s="17"/>
      <c r="EP2278" s="17"/>
      <c r="EQ2278" s="17"/>
      <c r="ER2278" s="17"/>
      <c r="ES2278" s="17"/>
      <c r="ET2278" s="17"/>
      <c r="EU2278" s="17"/>
      <c r="EV2278" s="17"/>
      <c r="EW2278" s="17"/>
      <c r="EX2278" s="17"/>
      <c r="EY2278" s="17"/>
      <c r="EZ2278" s="17"/>
      <c r="FA2278" s="17"/>
      <c r="FB2278" s="17"/>
      <c r="FC2278" s="17"/>
      <c r="FD2278" s="17"/>
      <c r="FE2278" s="17"/>
      <c r="FF2278" s="17"/>
      <c r="FG2278" s="17"/>
      <c r="FH2278" s="17"/>
      <c r="FI2278" s="17"/>
      <c r="FJ2278" s="17"/>
      <c r="FK2278" s="17"/>
      <c r="FL2278" s="17"/>
      <c r="FM2278" s="17"/>
      <c r="FN2278" s="17"/>
      <c r="FO2278" s="17"/>
      <c r="FP2278" s="17"/>
      <c r="FQ2278" s="17"/>
      <c r="FR2278" s="17"/>
      <c r="FS2278" s="17"/>
      <c r="FT2278" s="17"/>
      <c r="FU2278" s="17"/>
      <c r="FV2278" s="17"/>
      <c r="FW2278" s="17"/>
      <c r="FX2278" s="17"/>
      <c r="FY2278" s="17"/>
      <c r="FZ2278" s="17"/>
      <c r="GA2278" s="17"/>
      <c r="GB2278" s="17"/>
      <c r="GC2278" s="17"/>
      <c r="GD2278" s="17"/>
      <c r="GE2278" s="17"/>
      <c r="GF2278" s="17"/>
      <c r="GG2278" s="17"/>
      <c r="GH2278" s="17"/>
      <c r="GI2278" s="17"/>
      <c r="GJ2278" s="17"/>
      <c r="GK2278" s="17"/>
      <c r="GL2278" s="17"/>
      <c r="GM2278" s="17"/>
      <c r="GN2278" s="17"/>
      <c r="GO2278" s="17"/>
      <c r="GP2278" s="17"/>
      <c r="GQ2278" s="17"/>
      <c r="GR2278" s="17"/>
      <c r="GS2278" s="17"/>
      <c r="GT2278" s="17"/>
      <c r="GU2278" s="17"/>
      <c r="GV2278" s="17"/>
      <c r="GW2278" s="17"/>
      <c r="GX2278" s="17"/>
      <c r="GY2278" s="17"/>
      <c r="GZ2278" s="17"/>
      <c r="HA2278" s="17"/>
      <c r="HB2278" s="17"/>
      <c r="HC2278" s="17"/>
      <c r="HD2278" s="17"/>
      <c r="HE2278" s="17"/>
      <c r="HF2278" s="17"/>
      <c r="HG2278" s="17"/>
      <c r="HH2278" s="17"/>
      <c r="HI2278" s="17"/>
      <c r="HJ2278" s="17"/>
      <c r="HK2278" s="17"/>
      <c r="HL2278" s="17"/>
      <c r="HM2278" s="17"/>
      <c r="HN2278" s="17"/>
      <c r="HO2278" s="17"/>
      <c r="HP2278" s="17"/>
      <c r="HQ2278" s="17"/>
      <c r="HR2278" s="17"/>
      <c r="HS2278" s="17"/>
      <c r="HT2278" s="17"/>
      <c r="HU2278" s="17"/>
      <c r="HV2278" s="17"/>
      <c r="HW2278" s="17"/>
      <c r="HX2278" s="17"/>
      <c r="HY2278" s="17"/>
      <c r="HZ2278" s="17"/>
      <c r="IA2278" s="17"/>
      <c r="IB2278" s="17"/>
      <c r="IC2278" s="17"/>
      <c r="ID2278" s="17"/>
      <c r="IE2278" s="17"/>
      <c r="IF2278" s="17"/>
      <c r="IG2278" s="17"/>
      <c r="IH2278" s="17"/>
      <c r="II2278" s="17"/>
      <c r="IJ2278" s="17"/>
      <c r="IK2278" s="17"/>
      <c r="IL2278" s="17"/>
      <c r="IM2278" s="17"/>
      <c r="IN2278" s="17"/>
      <c r="IO2278" s="17"/>
      <c r="IP2278" s="17"/>
      <c r="IQ2278" s="17"/>
      <c r="IR2278" s="17"/>
      <c r="IS2278" s="17"/>
      <c r="IT2278" s="17"/>
      <c r="IU2278" s="17"/>
    </row>
    <row r="2279" spans="2:255" s="18" customFormat="1" ht="30.2" customHeight="1">
      <c r="B2279" s="41"/>
      <c r="C2279" s="12"/>
      <c r="E2279" s="13"/>
      <c r="F2279" s="14"/>
      <c r="H2279" s="19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  <c r="AB2279" s="17"/>
      <c r="AC2279" s="17"/>
      <c r="AD2279" s="17"/>
      <c r="AE2279" s="17"/>
      <c r="AF2279" s="17"/>
      <c r="AG2279" s="17"/>
      <c r="AH2279" s="17"/>
      <c r="AI2279" s="17"/>
      <c r="AJ2279" s="17"/>
      <c r="AK2279" s="17"/>
      <c r="AL2279" s="17"/>
      <c r="AM2279" s="17"/>
      <c r="AN2279" s="17"/>
      <c r="AO2279" s="17"/>
      <c r="AP2279" s="17"/>
      <c r="AQ2279" s="17"/>
      <c r="AR2279" s="17"/>
      <c r="AS2279" s="17"/>
      <c r="AT2279" s="17"/>
      <c r="AU2279" s="17"/>
      <c r="AV2279" s="17"/>
      <c r="AW2279" s="17"/>
      <c r="AX2279" s="17"/>
      <c r="AY2279" s="17"/>
      <c r="AZ2279" s="17"/>
      <c r="BA2279" s="17"/>
      <c r="BB2279" s="17"/>
      <c r="BC2279" s="17"/>
      <c r="BD2279" s="17"/>
      <c r="BE2279" s="17"/>
      <c r="BF2279" s="17"/>
      <c r="BG2279" s="17"/>
      <c r="BH2279" s="17"/>
      <c r="BI2279" s="17"/>
      <c r="BJ2279" s="17"/>
      <c r="BK2279" s="17"/>
      <c r="BL2279" s="17"/>
      <c r="BM2279" s="17"/>
      <c r="BN2279" s="17"/>
      <c r="BO2279" s="17"/>
      <c r="BP2279" s="17"/>
      <c r="BQ2279" s="17"/>
      <c r="BR2279" s="17"/>
      <c r="BS2279" s="17"/>
      <c r="BT2279" s="17"/>
      <c r="BU2279" s="17"/>
      <c r="BV2279" s="17"/>
      <c r="BW2279" s="17"/>
      <c r="BX2279" s="17"/>
      <c r="BY2279" s="17"/>
      <c r="BZ2279" s="17"/>
      <c r="CA2279" s="17"/>
      <c r="CB2279" s="17"/>
      <c r="CC2279" s="17"/>
      <c r="CD2279" s="17"/>
      <c r="CE2279" s="17"/>
      <c r="CF2279" s="17"/>
      <c r="CG2279" s="17"/>
      <c r="CH2279" s="17"/>
      <c r="CI2279" s="17"/>
      <c r="CJ2279" s="17"/>
      <c r="CK2279" s="17"/>
      <c r="CL2279" s="17"/>
      <c r="CM2279" s="17"/>
      <c r="CN2279" s="17"/>
      <c r="CO2279" s="17"/>
      <c r="CP2279" s="17"/>
      <c r="CQ2279" s="17"/>
      <c r="CR2279" s="17"/>
      <c r="CS2279" s="17"/>
      <c r="CT2279" s="17"/>
      <c r="CU2279" s="17"/>
      <c r="CV2279" s="17"/>
      <c r="CW2279" s="17"/>
      <c r="CX2279" s="17"/>
      <c r="CY2279" s="17"/>
      <c r="CZ2279" s="17"/>
      <c r="DA2279" s="17"/>
      <c r="DB2279" s="17"/>
      <c r="DC2279" s="17"/>
      <c r="DD2279" s="17"/>
      <c r="DE2279" s="17"/>
      <c r="DF2279" s="17"/>
      <c r="DG2279" s="17"/>
      <c r="DH2279" s="17"/>
      <c r="DI2279" s="17"/>
      <c r="DJ2279" s="17"/>
      <c r="DK2279" s="17"/>
      <c r="DL2279" s="17"/>
      <c r="DM2279" s="17"/>
      <c r="DN2279" s="17"/>
      <c r="DO2279" s="17"/>
      <c r="DP2279" s="17"/>
      <c r="DQ2279" s="17"/>
      <c r="DR2279" s="17"/>
      <c r="DS2279" s="17"/>
      <c r="DT2279" s="17"/>
      <c r="DU2279" s="17"/>
      <c r="DV2279" s="17"/>
      <c r="DW2279" s="17"/>
      <c r="DX2279" s="17"/>
      <c r="DY2279" s="17"/>
      <c r="DZ2279" s="17"/>
      <c r="EA2279" s="17"/>
      <c r="EB2279" s="17"/>
      <c r="EC2279" s="17"/>
      <c r="ED2279" s="17"/>
      <c r="EE2279" s="17"/>
      <c r="EF2279" s="17"/>
      <c r="EG2279" s="17"/>
      <c r="EH2279" s="17"/>
      <c r="EI2279" s="17"/>
      <c r="EJ2279" s="17"/>
      <c r="EK2279" s="17"/>
      <c r="EL2279" s="17"/>
      <c r="EM2279" s="17"/>
      <c r="EN2279" s="17"/>
      <c r="EO2279" s="17"/>
      <c r="EP2279" s="17"/>
      <c r="EQ2279" s="17"/>
      <c r="ER2279" s="17"/>
      <c r="ES2279" s="17"/>
      <c r="ET2279" s="17"/>
      <c r="EU2279" s="17"/>
      <c r="EV2279" s="17"/>
      <c r="EW2279" s="17"/>
      <c r="EX2279" s="17"/>
      <c r="EY2279" s="17"/>
      <c r="EZ2279" s="17"/>
      <c r="FA2279" s="17"/>
      <c r="FB2279" s="17"/>
      <c r="FC2279" s="17"/>
      <c r="FD2279" s="17"/>
      <c r="FE2279" s="17"/>
      <c r="FF2279" s="17"/>
      <c r="FG2279" s="17"/>
      <c r="FH2279" s="17"/>
      <c r="FI2279" s="17"/>
      <c r="FJ2279" s="17"/>
      <c r="FK2279" s="17"/>
      <c r="FL2279" s="17"/>
      <c r="FM2279" s="17"/>
      <c r="FN2279" s="17"/>
      <c r="FO2279" s="17"/>
      <c r="FP2279" s="17"/>
      <c r="FQ2279" s="17"/>
      <c r="FR2279" s="17"/>
      <c r="FS2279" s="17"/>
      <c r="FT2279" s="17"/>
      <c r="FU2279" s="17"/>
      <c r="FV2279" s="17"/>
      <c r="FW2279" s="17"/>
      <c r="FX2279" s="17"/>
      <c r="FY2279" s="17"/>
      <c r="FZ2279" s="17"/>
      <c r="GA2279" s="17"/>
      <c r="GB2279" s="17"/>
      <c r="GC2279" s="17"/>
      <c r="GD2279" s="17"/>
      <c r="GE2279" s="17"/>
      <c r="GF2279" s="17"/>
      <c r="GG2279" s="17"/>
      <c r="GH2279" s="17"/>
      <c r="GI2279" s="17"/>
      <c r="GJ2279" s="17"/>
      <c r="GK2279" s="17"/>
      <c r="GL2279" s="17"/>
      <c r="GM2279" s="17"/>
      <c r="GN2279" s="17"/>
      <c r="GO2279" s="17"/>
      <c r="GP2279" s="17"/>
      <c r="GQ2279" s="17"/>
      <c r="GR2279" s="17"/>
      <c r="GS2279" s="17"/>
      <c r="GT2279" s="17"/>
      <c r="GU2279" s="17"/>
      <c r="GV2279" s="17"/>
      <c r="GW2279" s="17"/>
      <c r="GX2279" s="17"/>
      <c r="GY2279" s="17"/>
      <c r="GZ2279" s="17"/>
      <c r="HA2279" s="17"/>
      <c r="HB2279" s="17"/>
      <c r="HC2279" s="17"/>
      <c r="HD2279" s="17"/>
      <c r="HE2279" s="17"/>
      <c r="HF2279" s="17"/>
      <c r="HG2279" s="17"/>
      <c r="HH2279" s="17"/>
      <c r="HI2279" s="17"/>
      <c r="HJ2279" s="17"/>
      <c r="HK2279" s="17"/>
      <c r="HL2279" s="17"/>
      <c r="HM2279" s="17"/>
      <c r="HN2279" s="17"/>
      <c r="HO2279" s="17"/>
      <c r="HP2279" s="17"/>
      <c r="HQ2279" s="17"/>
      <c r="HR2279" s="17"/>
      <c r="HS2279" s="17"/>
      <c r="HT2279" s="17"/>
      <c r="HU2279" s="17"/>
      <c r="HV2279" s="17"/>
      <c r="HW2279" s="17"/>
      <c r="HX2279" s="17"/>
      <c r="HY2279" s="17"/>
      <c r="HZ2279" s="17"/>
      <c r="IA2279" s="17"/>
      <c r="IB2279" s="17"/>
      <c r="IC2279" s="17"/>
      <c r="ID2279" s="17"/>
      <c r="IE2279" s="17"/>
      <c r="IF2279" s="17"/>
      <c r="IG2279" s="17"/>
      <c r="IH2279" s="17"/>
      <c r="II2279" s="17"/>
      <c r="IJ2279" s="17"/>
      <c r="IK2279" s="17"/>
      <c r="IL2279" s="17"/>
      <c r="IM2279" s="17"/>
      <c r="IN2279" s="17"/>
      <c r="IO2279" s="17"/>
      <c r="IP2279" s="17"/>
      <c r="IQ2279" s="17"/>
      <c r="IR2279" s="17"/>
      <c r="IS2279" s="17"/>
      <c r="IT2279" s="17"/>
      <c r="IU2279" s="17"/>
    </row>
    <row r="2280" spans="2:255" s="18" customFormat="1" ht="30.2" customHeight="1">
      <c r="B2280" s="41"/>
      <c r="C2280" s="12"/>
      <c r="E2280" s="13"/>
      <c r="F2280" s="14"/>
      <c r="H2280" s="19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  <c r="AF2280" s="17"/>
      <c r="AG2280" s="17"/>
      <c r="AH2280" s="17"/>
      <c r="AI2280" s="17"/>
      <c r="AJ2280" s="17"/>
      <c r="AK2280" s="17"/>
      <c r="AL2280" s="17"/>
      <c r="AM2280" s="17"/>
      <c r="AN2280" s="17"/>
      <c r="AO2280" s="17"/>
      <c r="AP2280" s="17"/>
      <c r="AQ2280" s="17"/>
      <c r="AR2280" s="17"/>
      <c r="AS2280" s="17"/>
      <c r="AT2280" s="17"/>
      <c r="AU2280" s="17"/>
      <c r="AV2280" s="17"/>
      <c r="AW2280" s="17"/>
      <c r="AX2280" s="17"/>
      <c r="AY2280" s="17"/>
      <c r="AZ2280" s="17"/>
      <c r="BA2280" s="17"/>
      <c r="BB2280" s="17"/>
      <c r="BC2280" s="17"/>
      <c r="BD2280" s="17"/>
      <c r="BE2280" s="17"/>
      <c r="BF2280" s="17"/>
      <c r="BG2280" s="17"/>
      <c r="BH2280" s="17"/>
      <c r="BI2280" s="17"/>
      <c r="BJ2280" s="17"/>
      <c r="BK2280" s="17"/>
      <c r="BL2280" s="17"/>
      <c r="BM2280" s="17"/>
      <c r="BN2280" s="17"/>
      <c r="BO2280" s="17"/>
      <c r="BP2280" s="17"/>
      <c r="BQ2280" s="17"/>
      <c r="BR2280" s="17"/>
      <c r="BS2280" s="17"/>
      <c r="BT2280" s="17"/>
      <c r="BU2280" s="17"/>
      <c r="BV2280" s="17"/>
      <c r="BW2280" s="17"/>
      <c r="BX2280" s="17"/>
      <c r="BY2280" s="17"/>
      <c r="BZ2280" s="17"/>
      <c r="CA2280" s="17"/>
      <c r="CB2280" s="17"/>
      <c r="CC2280" s="17"/>
      <c r="CD2280" s="17"/>
      <c r="CE2280" s="17"/>
      <c r="CF2280" s="17"/>
      <c r="CG2280" s="17"/>
      <c r="CH2280" s="17"/>
      <c r="CI2280" s="17"/>
      <c r="CJ2280" s="17"/>
      <c r="CK2280" s="17"/>
      <c r="CL2280" s="17"/>
      <c r="CM2280" s="17"/>
      <c r="CN2280" s="17"/>
      <c r="CO2280" s="17"/>
      <c r="CP2280" s="17"/>
      <c r="CQ2280" s="17"/>
      <c r="CR2280" s="17"/>
      <c r="CS2280" s="17"/>
      <c r="CT2280" s="17"/>
      <c r="CU2280" s="17"/>
      <c r="CV2280" s="17"/>
      <c r="CW2280" s="17"/>
      <c r="CX2280" s="17"/>
      <c r="CY2280" s="17"/>
      <c r="CZ2280" s="17"/>
      <c r="DA2280" s="17"/>
      <c r="DB2280" s="17"/>
      <c r="DC2280" s="17"/>
      <c r="DD2280" s="17"/>
      <c r="DE2280" s="17"/>
      <c r="DF2280" s="17"/>
      <c r="DG2280" s="17"/>
      <c r="DH2280" s="17"/>
      <c r="DI2280" s="17"/>
      <c r="DJ2280" s="17"/>
      <c r="DK2280" s="17"/>
      <c r="DL2280" s="17"/>
      <c r="DM2280" s="17"/>
      <c r="DN2280" s="17"/>
      <c r="DO2280" s="17"/>
      <c r="DP2280" s="17"/>
      <c r="DQ2280" s="17"/>
      <c r="DR2280" s="17"/>
      <c r="DS2280" s="17"/>
      <c r="DT2280" s="17"/>
      <c r="DU2280" s="17"/>
      <c r="DV2280" s="17"/>
      <c r="DW2280" s="17"/>
      <c r="DX2280" s="17"/>
      <c r="DY2280" s="17"/>
      <c r="DZ2280" s="17"/>
      <c r="EA2280" s="17"/>
      <c r="EB2280" s="17"/>
      <c r="EC2280" s="17"/>
      <c r="ED2280" s="17"/>
      <c r="EE2280" s="17"/>
      <c r="EF2280" s="17"/>
      <c r="EG2280" s="17"/>
      <c r="EH2280" s="17"/>
      <c r="EI2280" s="17"/>
      <c r="EJ2280" s="17"/>
      <c r="EK2280" s="17"/>
      <c r="EL2280" s="17"/>
      <c r="EM2280" s="17"/>
      <c r="EN2280" s="17"/>
      <c r="EO2280" s="17"/>
      <c r="EP2280" s="17"/>
      <c r="EQ2280" s="17"/>
      <c r="ER2280" s="17"/>
      <c r="ES2280" s="17"/>
      <c r="ET2280" s="17"/>
      <c r="EU2280" s="17"/>
      <c r="EV2280" s="17"/>
      <c r="EW2280" s="17"/>
      <c r="EX2280" s="17"/>
      <c r="EY2280" s="17"/>
      <c r="EZ2280" s="17"/>
      <c r="FA2280" s="17"/>
      <c r="FB2280" s="17"/>
      <c r="FC2280" s="17"/>
      <c r="FD2280" s="17"/>
      <c r="FE2280" s="17"/>
      <c r="FF2280" s="17"/>
      <c r="FG2280" s="17"/>
      <c r="FH2280" s="17"/>
      <c r="FI2280" s="17"/>
      <c r="FJ2280" s="17"/>
      <c r="FK2280" s="17"/>
      <c r="FL2280" s="17"/>
      <c r="FM2280" s="17"/>
      <c r="FN2280" s="17"/>
      <c r="FO2280" s="17"/>
      <c r="FP2280" s="17"/>
      <c r="FQ2280" s="17"/>
      <c r="FR2280" s="17"/>
      <c r="FS2280" s="17"/>
      <c r="FT2280" s="17"/>
      <c r="FU2280" s="17"/>
      <c r="FV2280" s="17"/>
      <c r="FW2280" s="17"/>
      <c r="FX2280" s="17"/>
      <c r="FY2280" s="17"/>
      <c r="FZ2280" s="17"/>
      <c r="GA2280" s="17"/>
      <c r="GB2280" s="17"/>
      <c r="GC2280" s="17"/>
      <c r="GD2280" s="17"/>
      <c r="GE2280" s="17"/>
      <c r="GF2280" s="17"/>
      <c r="GG2280" s="17"/>
      <c r="GH2280" s="17"/>
      <c r="GI2280" s="17"/>
      <c r="GJ2280" s="17"/>
      <c r="GK2280" s="17"/>
      <c r="GL2280" s="17"/>
      <c r="GM2280" s="17"/>
      <c r="GN2280" s="17"/>
      <c r="GO2280" s="17"/>
      <c r="GP2280" s="17"/>
      <c r="GQ2280" s="17"/>
      <c r="GR2280" s="17"/>
      <c r="GS2280" s="17"/>
      <c r="GT2280" s="17"/>
      <c r="GU2280" s="17"/>
      <c r="GV2280" s="17"/>
      <c r="GW2280" s="17"/>
      <c r="GX2280" s="17"/>
      <c r="GY2280" s="17"/>
      <c r="GZ2280" s="17"/>
      <c r="HA2280" s="17"/>
      <c r="HB2280" s="17"/>
      <c r="HC2280" s="17"/>
      <c r="HD2280" s="17"/>
      <c r="HE2280" s="17"/>
      <c r="HF2280" s="17"/>
      <c r="HG2280" s="17"/>
      <c r="HH2280" s="17"/>
      <c r="HI2280" s="17"/>
      <c r="HJ2280" s="17"/>
      <c r="HK2280" s="17"/>
      <c r="HL2280" s="17"/>
      <c r="HM2280" s="17"/>
      <c r="HN2280" s="17"/>
      <c r="HO2280" s="17"/>
      <c r="HP2280" s="17"/>
      <c r="HQ2280" s="17"/>
      <c r="HR2280" s="17"/>
      <c r="HS2280" s="17"/>
      <c r="HT2280" s="17"/>
      <c r="HU2280" s="17"/>
      <c r="HV2280" s="17"/>
      <c r="HW2280" s="17"/>
      <c r="HX2280" s="17"/>
      <c r="HY2280" s="17"/>
      <c r="HZ2280" s="17"/>
      <c r="IA2280" s="17"/>
      <c r="IB2280" s="17"/>
      <c r="IC2280" s="17"/>
      <c r="ID2280" s="17"/>
      <c r="IE2280" s="17"/>
      <c r="IF2280" s="17"/>
      <c r="IG2280" s="17"/>
      <c r="IH2280" s="17"/>
      <c r="II2280" s="17"/>
      <c r="IJ2280" s="17"/>
      <c r="IK2280" s="17"/>
      <c r="IL2280" s="17"/>
      <c r="IM2280" s="17"/>
      <c r="IN2280" s="17"/>
      <c r="IO2280" s="17"/>
      <c r="IP2280" s="17"/>
      <c r="IQ2280" s="17"/>
      <c r="IR2280" s="17"/>
      <c r="IS2280" s="17"/>
      <c r="IT2280" s="17"/>
      <c r="IU2280" s="17"/>
    </row>
    <row r="2281" spans="2:255" s="18" customFormat="1" ht="30.2" customHeight="1">
      <c r="B2281" s="41"/>
      <c r="C2281" s="12"/>
      <c r="E2281" s="13"/>
      <c r="F2281" s="14"/>
      <c r="H2281" s="19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  <c r="AB2281" s="17"/>
      <c r="AC2281" s="17"/>
      <c r="AD2281" s="17"/>
      <c r="AE2281" s="17"/>
      <c r="AF2281" s="17"/>
      <c r="AG2281" s="17"/>
      <c r="AH2281" s="17"/>
      <c r="AI2281" s="17"/>
      <c r="AJ2281" s="17"/>
      <c r="AK2281" s="17"/>
      <c r="AL2281" s="17"/>
      <c r="AM2281" s="17"/>
      <c r="AN2281" s="17"/>
      <c r="AO2281" s="17"/>
      <c r="AP2281" s="17"/>
      <c r="AQ2281" s="17"/>
      <c r="AR2281" s="17"/>
      <c r="AS2281" s="17"/>
      <c r="AT2281" s="17"/>
      <c r="AU2281" s="17"/>
      <c r="AV2281" s="17"/>
      <c r="AW2281" s="17"/>
      <c r="AX2281" s="17"/>
      <c r="AY2281" s="17"/>
      <c r="AZ2281" s="17"/>
      <c r="BA2281" s="17"/>
      <c r="BB2281" s="17"/>
      <c r="BC2281" s="17"/>
      <c r="BD2281" s="17"/>
      <c r="BE2281" s="17"/>
      <c r="BF2281" s="17"/>
      <c r="BG2281" s="17"/>
      <c r="BH2281" s="17"/>
      <c r="BI2281" s="17"/>
      <c r="BJ2281" s="17"/>
      <c r="BK2281" s="17"/>
      <c r="BL2281" s="17"/>
      <c r="BM2281" s="17"/>
      <c r="BN2281" s="17"/>
      <c r="BO2281" s="17"/>
      <c r="BP2281" s="17"/>
      <c r="BQ2281" s="17"/>
      <c r="BR2281" s="17"/>
      <c r="BS2281" s="17"/>
      <c r="BT2281" s="17"/>
      <c r="BU2281" s="17"/>
      <c r="BV2281" s="17"/>
      <c r="BW2281" s="17"/>
      <c r="BX2281" s="17"/>
      <c r="BY2281" s="17"/>
      <c r="BZ2281" s="17"/>
      <c r="CA2281" s="17"/>
      <c r="CB2281" s="17"/>
      <c r="CC2281" s="17"/>
      <c r="CD2281" s="17"/>
      <c r="CE2281" s="17"/>
      <c r="CF2281" s="17"/>
      <c r="CG2281" s="17"/>
      <c r="CH2281" s="17"/>
      <c r="CI2281" s="17"/>
      <c r="CJ2281" s="17"/>
      <c r="CK2281" s="17"/>
      <c r="CL2281" s="17"/>
      <c r="CM2281" s="17"/>
      <c r="CN2281" s="17"/>
      <c r="CO2281" s="17"/>
      <c r="CP2281" s="17"/>
      <c r="CQ2281" s="17"/>
      <c r="CR2281" s="17"/>
      <c r="CS2281" s="17"/>
      <c r="CT2281" s="17"/>
      <c r="CU2281" s="17"/>
      <c r="CV2281" s="17"/>
      <c r="CW2281" s="17"/>
      <c r="CX2281" s="17"/>
      <c r="CY2281" s="17"/>
      <c r="CZ2281" s="17"/>
      <c r="DA2281" s="17"/>
      <c r="DB2281" s="17"/>
      <c r="DC2281" s="17"/>
      <c r="DD2281" s="17"/>
      <c r="DE2281" s="17"/>
      <c r="DF2281" s="17"/>
      <c r="DG2281" s="17"/>
      <c r="DH2281" s="17"/>
      <c r="DI2281" s="17"/>
      <c r="DJ2281" s="17"/>
      <c r="DK2281" s="17"/>
      <c r="DL2281" s="17"/>
      <c r="DM2281" s="17"/>
      <c r="DN2281" s="17"/>
      <c r="DO2281" s="17"/>
      <c r="DP2281" s="17"/>
      <c r="DQ2281" s="17"/>
      <c r="DR2281" s="17"/>
      <c r="DS2281" s="17"/>
      <c r="DT2281" s="17"/>
      <c r="DU2281" s="17"/>
      <c r="DV2281" s="17"/>
      <c r="DW2281" s="17"/>
      <c r="DX2281" s="17"/>
      <c r="DY2281" s="17"/>
      <c r="DZ2281" s="17"/>
      <c r="EA2281" s="17"/>
      <c r="EB2281" s="17"/>
      <c r="EC2281" s="17"/>
      <c r="ED2281" s="17"/>
      <c r="EE2281" s="17"/>
      <c r="EF2281" s="17"/>
      <c r="EG2281" s="17"/>
      <c r="EH2281" s="17"/>
      <c r="EI2281" s="17"/>
      <c r="EJ2281" s="17"/>
      <c r="EK2281" s="17"/>
      <c r="EL2281" s="17"/>
      <c r="EM2281" s="17"/>
      <c r="EN2281" s="17"/>
      <c r="EO2281" s="17"/>
      <c r="EP2281" s="17"/>
      <c r="EQ2281" s="17"/>
      <c r="ER2281" s="17"/>
      <c r="ES2281" s="17"/>
      <c r="ET2281" s="17"/>
      <c r="EU2281" s="17"/>
      <c r="EV2281" s="17"/>
      <c r="EW2281" s="17"/>
      <c r="EX2281" s="17"/>
      <c r="EY2281" s="17"/>
      <c r="EZ2281" s="17"/>
      <c r="FA2281" s="17"/>
      <c r="FB2281" s="17"/>
      <c r="FC2281" s="17"/>
      <c r="FD2281" s="17"/>
      <c r="FE2281" s="17"/>
      <c r="FF2281" s="17"/>
      <c r="FG2281" s="17"/>
      <c r="FH2281" s="17"/>
      <c r="FI2281" s="17"/>
      <c r="FJ2281" s="17"/>
      <c r="FK2281" s="17"/>
      <c r="FL2281" s="17"/>
      <c r="FM2281" s="17"/>
      <c r="FN2281" s="17"/>
      <c r="FO2281" s="17"/>
      <c r="FP2281" s="17"/>
      <c r="FQ2281" s="17"/>
      <c r="FR2281" s="17"/>
      <c r="FS2281" s="17"/>
      <c r="FT2281" s="17"/>
      <c r="FU2281" s="17"/>
      <c r="FV2281" s="17"/>
      <c r="FW2281" s="17"/>
      <c r="FX2281" s="17"/>
      <c r="FY2281" s="17"/>
      <c r="FZ2281" s="17"/>
      <c r="GA2281" s="17"/>
      <c r="GB2281" s="17"/>
      <c r="GC2281" s="17"/>
      <c r="GD2281" s="17"/>
      <c r="GE2281" s="17"/>
      <c r="GF2281" s="17"/>
      <c r="GG2281" s="17"/>
      <c r="GH2281" s="17"/>
      <c r="GI2281" s="17"/>
      <c r="GJ2281" s="17"/>
      <c r="GK2281" s="17"/>
      <c r="GL2281" s="17"/>
      <c r="GM2281" s="17"/>
      <c r="GN2281" s="17"/>
      <c r="GO2281" s="17"/>
      <c r="GP2281" s="17"/>
      <c r="GQ2281" s="17"/>
      <c r="GR2281" s="17"/>
      <c r="GS2281" s="17"/>
      <c r="GT2281" s="17"/>
      <c r="GU2281" s="17"/>
      <c r="GV2281" s="17"/>
      <c r="GW2281" s="17"/>
      <c r="GX2281" s="17"/>
      <c r="GY2281" s="17"/>
      <c r="GZ2281" s="17"/>
      <c r="HA2281" s="17"/>
      <c r="HB2281" s="17"/>
      <c r="HC2281" s="17"/>
      <c r="HD2281" s="17"/>
      <c r="HE2281" s="17"/>
      <c r="HF2281" s="17"/>
      <c r="HG2281" s="17"/>
      <c r="HH2281" s="17"/>
      <c r="HI2281" s="17"/>
      <c r="HJ2281" s="17"/>
      <c r="HK2281" s="17"/>
      <c r="HL2281" s="17"/>
      <c r="HM2281" s="17"/>
      <c r="HN2281" s="17"/>
      <c r="HO2281" s="17"/>
      <c r="HP2281" s="17"/>
      <c r="HQ2281" s="17"/>
      <c r="HR2281" s="17"/>
      <c r="HS2281" s="17"/>
      <c r="HT2281" s="17"/>
      <c r="HU2281" s="17"/>
      <c r="HV2281" s="17"/>
      <c r="HW2281" s="17"/>
      <c r="HX2281" s="17"/>
      <c r="HY2281" s="17"/>
      <c r="HZ2281" s="17"/>
      <c r="IA2281" s="17"/>
      <c r="IB2281" s="17"/>
      <c r="IC2281" s="17"/>
      <c r="ID2281" s="17"/>
      <c r="IE2281" s="17"/>
      <c r="IF2281" s="17"/>
      <c r="IG2281" s="17"/>
      <c r="IH2281" s="17"/>
      <c r="II2281" s="17"/>
      <c r="IJ2281" s="17"/>
      <c r="IK2281" s="17"/>
      <c r="IL2281" s="17"/>
      <c r="IM2281" s="17"/>
      <c r="IN2281" s="17"/>
      <c r="IO2281" s="17"/>
      <c r="IP2281" s="17"/>
      <c r="IQ2281" s="17"/>
      <c r="IR2281" s="17"/>
      <c r="IS2281" s="17"/>
      <c r="IT2281" s="17"/>
      <c r="IU2281" s="17"/>
    </row>
    <row r="2282" spans="2:255" s="18" customFormat="1" ht="30.2" customHeight="1">
      <c r="B2282" s="41"/>
      <c r="C2282" s="12"/>
      <c r="E2282" s="13"/>
      <c r="F2282" s="14"/>
      <c r="H2282" s="19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  <c r="AD2282" s="17"/>
      <c r="AE2282" s="17"/>
      <c r="AF2282" s="17"/>
      <c r="AG2282" s="17"/>
      <c r="AH2282" s="17"/>
      <c r="AI2282" s="17"/>
      <c r="AJ2282" s="17"/>
      <c r="AK2282" s="17"/>
      <c r="AL2282" s="17"/>
      <c r="AM2282" s="17"/>
      <c r="AN2282" s="17"/>
      <c r="AO2282" s="17"/>
      <c r="AP2282" s="17"/>
      <c r="AQ2282" s="17"/>
      <c r="AR2282" s="17"/>
      <c r="AS2282" s="17"/>
      <c r="AT2282" s="17"/>
      <c r="AU2282" s="17"/>
      <c r="AV2282" s="17"/>
      <c r="AW2282" s="17"/>
      <c r="AX2282" s="17"/>
      <c r="AY2282" s="17"/>
      <c r="AZ2282" s="17"/>
      <c r="BA2282" s="17"/>
      <c r="BB2282" s="17"/>
      <c r="BC2282" s="17"/>
      <c r="BD2282" s="17"/>
      <c r="BE2282" s="17"/>
      <c r="BF2282" s="17"/>
      <c r="BG2282" s="17"/>
      <c r="BH2282" s="17"/>
      <c r="BI2282" s="17"/>
      <c r="BJ2282" s="17"/>
      <c r="BK2282" s="17"/>
      <c r="BL2282" s="17"/>
      <c r="BM2282" s="17"/>
      <c r="BN2282" s="17"/>
      <c r="BO2282" s="17"/>
      <c r="BP2282" s="17"/>
      <c r="BQ2282" s="17"/>
      <c r="BR2282" s="17"/>
      <c r="BS2282" s="17"/>
      <c r="BT2282" s="17"/>
      <c r="BU2282" s="17"/>
      <c r="BV2282" s="17"/>
      <c r="BW2282" s="17"/>
      <c r="BX2282" s="17"/>
      <c r="BY2282" s="17"/>
      <c r="BZ2282" s="17"/>
      <c r="CA2282" s="17"/>
      <c r="CB2282" s="17"/>
      <c r="CC2282" s="17"/>
      <c r="CD2282" s="17"/>
      <c r="CE2282" s="17"/>
      <c r="CF2282" s="17"/>
      <c r="CG2282" s="17"/>
      <c r="CH2282" s="17"/>
      <c r="CI2282" s="17"/>
      <c r="CJ2282" s="17"/>
      <c r="CK2282" s="17"/>
      <c r="CL2282" s="17"/>
      <c r="CM2282" s="17"/>
      <c r="CN2282" s="17"/>
      <c r="CO2282" s="17"/>
      <c r="CP2282" s="17"/>
      <c r="CQ2282" s="17"/>
      <c r="CR2282" s="17"/>
      <c r="CS2282" s="17"/>
      <c r="CT2282" s="17"/>
      <c r="CU2282" s="17"/>
      <c r="CV2282" s="17"/>
      <c r="CW2282" s="17"/>
      <c r="CX2282" s="17"/>
      <c r="CY2282" s="17"/>
      <c r="CZ2282" s="17"/>
      <c r="DA2282" s="17"/>
      <c r="DB2282" s="17"/>
      <c r="DC2282" s="17"/>
      <c r="DD2282" s="17"/>
      <c r="DE2282" s="17"/>
      <c r="DF2282" s="17"/>
      <c r="DG2282" s="17"/>
      <c r="DH2282" s="17"/>
      <c r="DI2282" s="17"/>
      <c r="DJ2282" s="17"/>
      <c r="DK2282" s="17"/>
      <c r="DL2282" s="17"/>
      <c r="DM2282" s="17"/>
      <c r="DN2282" s="17"/>
      <c r="DO2282" s="17"/>
      <c r="DP2282" s="17"/>
      <c r="DQ2282" s="17"/>
      <c r="DR2282" s="17"/>
      <c r="DS2282" s="17"/>
      <c r="DT2282" s="17"/>
      <c r="DU2282" s="17"/>
      <c r="DV2282" s="17"/>
      <c r="DW2282" s="17"/>
      <c r="DX2282" s="17"/>
      <c r="DY2282" s="17"/>
      <c r="DZ2282" s="17"/>
      <c r="EA2282" s="17"/>
      <c r="EB2282" s="17"/>
      <c r="EC2282" s="17"/>
      <c r="ED2282" s="17"/>
      <c r="EE2282" s="17"/>
      <c r="EF2282" s="17"/>
      <c r="EG2282" s="17"/>
      <c r="EH2282" s="17"/>
      <c r="EI2282" s="17"/>
      <c r="EJ2282" s="17"/>
      <c r="EK2282" s="17"/>
      <c r="EL2282" s="17"/>
      <c r="EM2282" s="17"/>
      <c r="EN2282" s="17"/>
      <c r="EO2282" s="17"/>
      <c r="EP2282" s="17"/>
      <c r="EQ2282" s="17"/>
      <c r="ER2282" s="17"/>
      <c r="ES2282" s="17"/>
      <c r="ET2282" s="17"/>
      <c r="EU2282" s="17"/>
      <c r="EV2282" s="17"/>
      <c r="EW2282" s="17"/>
      <c r="EX2282" s="17"/>
      <c r="EY2282" s="17"/>
      <c r="EZ2282" s="17"/>
      <c r="FA2282" s="17"/>
      <c r="FB2282" s="17"/>
      <c r="FC2282" s="17"/>
      <c r="FD2282" s="17"/>
      <c r="FE2282" s="17"/>
      <c r="FF2282" s="17"/>
      <c r="FG2282" s="17"/>
      <c r="FH2282" s="17"/>
      <c r="FI2282" s="17"/>
      <c r="FJ2282" s="17"/>
      <c r="FK2282" s="17"/>
      <c r="FL2282" s="17"/>
      <c r="FM2282" s="17"/>
      <c r="FN2282" s="17"/>
      <c r="FO2282" s="17"/>
      <c r="FP2282" s="17"/>
      <c r="FQ2282" s="17"/>
      <c r="FR2282" s="17"/>
      <c r="FS2282" s="17"/>
      <c r="FT2282" s="17"/>
      <c r="FU2282" s="17"/>
      <c r="FV2282" s="17"/>
      <c r="FW2282" s="17"/>
      <c r="FX2282" s="17"/>
      <c r="FY2282" s="17"/>
      <c r="FZ2282" s="17"/>
      <c r="GA2282" s="17"/>
      <c r="GB2282" s="17"/>
      <c r="GC2282" s="17"/>
      <c r="GD2282" s="17"/>
      <c r="GE2282" s="17"/>
      <c r="GF2282" s="17"/>
      <c r="GG2282" s="17"/>
      <c r="GH2282" s="17"/>
      <c r="GI2282" s="17"/>
      <c r="GJ2282" s="17"/>
      <c r="GK2282" s="17"/>
      <c r="GL2282" s="17"/>
      <c r="GM2282" s="17"/>
      <c r="GN2282" s="17"/>
      <c r="GO2282" s="17"/>
      <c r="GP2282" s="17"/>
      <c r="GQ2282" s="17"/>
      <c r="GR2282" s="17"/>
      <c r="GS2282" s="17"/>
      <c r="GT2282" s="17"/>
      <c r="GU2282" s="17"/>
      <c r="GV2282" s="17"/>
      <c r="GW2282" s="17"/>
      <c r="GX2282" s="17"/>
      <c r="GY2282" s="17"/>
      <c r="GZ2282" s="17"/>
      <c r="HA2282" s="17"/>
      <c r="HB2282" s="17"/>
      <c r="HC2282" s="17"/>
      <c r="HD2282" s="17"/>
      <c r="HE2282" s="17"/>
      <c r="HF2282" s="17"/>
      <c r="HG2282" s="17"/>
      <c r="HH2282" s="17"/>
      <c r="HI2282" s="17"/>
      <c r="HJ2282" s="17"/>
      <c r="HK2282" s="17"/>
      <c r="HL2282" s="17"/>
      <c r="HM2282" s="17"/>
      <c r="HN2282" s="17"/>
      <c r="HO2282" s="17"/>
      <c r="HP2282" s="17"/>
      <c r="HQ2282" s="17"/>
      <c r="HR2282" s="17"/>
      <c r="HS2282" s="17"/>
      <c r="HT2282" s="17"/>
      <c r="HU2282" s="17"/>
      <c r="HV2282" s="17"/>
      <c r="HW2282" s="17"/>
      <c r="HX2282" s="17"/>
      <c r="HY2282" s="17"/>
      <c r="HZ2282" s="17"/>
      <c r="IA2282" s="17"/>
      <c r="IB2282" s="17"/>
      <c r="IC2282" s="17"/>
      <c r="ID2282" s="17"/>
      <c r="IE2282" s="17"/>
      <c r="IF2282" s="17"/>
      <c r="IG2282" s="17"/>
      <c r="IH2282" s="17"/>
      <c r="II2282" s="17"/>
      <c r="IJ2282" s="17"/>
      <c r="IK2282" s="17"/>
      <c r="IL2282" s="17"/>
      <c r="IM2282" s="17"/>
      <c r="IN2282" s="17"/>
      <c r="IO2282" s="17"/>
      <c r="IP2282" s="17"/>
      <c r="IQ2282" s="17"/>
      <c r="IR2282" s="17"/>
      <c r="IS2282" s="17"/>
      <c r="IT2282" s="17"/>
      <c r="IU2282" s="17"/>
    </row>
    <row r="2283" spans="2:255" s="18" customFormat="1" ht="30.2" customHeight="1">
      <c r="B2283" s="41"/>
      <c r="C2283" s="12"/>
      <c r="E2283" s="13"/>
      <c r="F2283" s="14"/>
      <c r="H2283" s="19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  <c r="AD2283" s="17"/>
      <c r="AE2283" s="17"/>
      <c r="AF2283" s="17"/>
      <c r="AG2283" s="17"/>
      <c r="AH2283" s="17"/>
      <c r="AI2283" s="17"/>
      <c r="AJ2283" s="17"/>
      <c r="AK2283" s="17"/>
      <c r="AL2283" s="17"/>
      <c r="AM2283" s="17"/>
      <c r="AN2283" s="17"/>
      <c r="AO2283" s="17"/>
      <c r="AP2283" s="17"/>
      <c r="AQ2283" s="17"/>
      <c r="AR2283" s="17"/>
      <c r="AS2283" s="17"/>
      <c r="AT2283" s="17"/>
      <c r="AU2283" s="17"/>
      <c r="AV2283" s="17"/>
      <c r="AW2283" s="17"/>
      <c r="AX2283" s="17"/>
      <c r="AY2283" s="17"/>
      <c r="AZ2283" s="17"/>
      <c r="BA2283" s="17"/>
      <c r="BB2283" s="17"/>
      <c r="BC2283" s="17"/>
      <c r="BD2283" s="17"/>
      <c r="BE2283" s="17"/>
      <c r="BF2283" s="17"/>
      <c r="BG2283" s="17"/>
      <c r="BH2283" s="17"/>
      <c r="BI2283" s="17"/>
      <c r="BJ2283" s="17"/>
      <c r="BK2283" s="17"/>
      <c r="BL2283" s="17"/>
      <c r="BM2283" s="17"/>
      <c r="BN2283" s="17"/>
      <c r="BO2283" s="17"/>
      <c r="BP2283" s="17"/>
      <c r="BQ2283" s="17"/>
      <c r="BR2283" s="17"/>
      <c r="BS2283" s="17"/>
      <c r="BT2283" s="17"/>
      <c r="BU2283" s="17"/>
      <c r="BV2283" s="17"/>
      <c r="BW2283" s="17"/>
      <c r="BX2283" s="17"/>
      <c r="BY2283" s="17"/>
      <c r="BZ2283" s="17"/>
      <c r="CA2283" s="17"/>
      <c r="CB2283" s="17"/>
      <c r="CC2283" s="17"/>
      <c r="CD2283" s="17"/>
      <c r="CE2283" s="17"/>
      <c r="CF2283" s="17"/>
      <c r="CG2283" s="17"/>
      <c r="CH2283" s="17"/>
      <c r="CI2283" s="17"/>
      <c r="CJ2283" s="17"/>
      <c r="CK2283" s="17"/>
      <c r="CL2283" s="17"/>
      <c r="CM2283" s="17"/>
      <c r="CN2283" s="17"/>
      <c r="CO2283" s="17"/>
      <c r="CP2283" s="17"/>
      <c r="CQ2283" s="17"/>
      <c r="CR2283" s="17"/>
      <c r="CS2283" s="17"/>
      <c r="CT2283" s="17"/>
      <c r="CU2283" s="17"/>
      <c r="CV2283" s="17"/>
      <c r="CW2283" s="17"/>
      <c r="CX2283" s="17"/>
      <c r="CY2283" s="17"/>
      <c r="CZ2283" s="17"/>
      <c r="DA2283" s="17"/>
      <c r="DB2283" s="17"/>
      <c r="DC2283" s="17"/>
      <c r="DD2283" s="17"/>
      <c r="DE2283" s="17"/>
      <c r="DF2283" s="17"/>
      <c r="DG2283" s="17"/>
      <c r="DH2283" s="17"/>
      <c r="DI2283" s="17"/>
      <c r="DJ2283" s="17"/>
      <c r="DK2283" s="17"/>
      <c r="DL2283" s="17"/>
      <c r="DM2283" s="17"/>
      <c r="DN2283" s="17"/>
      <c r="DO2283" s="17"/>
      <c r="DP2283" s="17"/>
      <c r="DQ2283" s="17"/>
      <c r="DR2283" s="17"/>
      <c r="DS2283" s="17"/>
      <c r="DT2283" s="17"/>
      <c r="DU2283" s="17"/>
      <c r="DV2283" s="17"/>
      <c r="DW2283" s="17"/>
      <c r="DX2283" s="17"/>
      <c r="DY2283" s="17"/>
      <c r="DZ2283" s="17"/>
      <c r="EA2283" s="17"/>
      <c r="EB2283" s="17"/>
      <c r="EC2283" s="17"/>
      <c r="ED2283" s="17"/>
      <c r="EE2283" s="17"/>
      <c r="EF2283" s="17"/>
      <c r="EG2283" s="17"/>
      <c r="EH2283" s="17"/>
      <c r="EI2283" s="17"/>
      <c r="EJ2283" s="17"/>
      <c r="EK2283" s="17"/>
      <c r="EL2283" s="17"/>
      <c r="EM2283" s="17"/>
      <c r="EN2283" s="17"/>
      <c r="EO2283" s="17"/>
      <c r="EP2283" s="17"/>
      <c r="EQ2283" s="17"/>
      <c r="ER2283" s="17"/>
      <c r="ES2283" s="17"/>
      <c r="ET2283" s="17"/>
      <c r="EU2283" s="17"/>
      <c r="EV2283" s="17"/>
      <c r="EW2283" s="17"/>
      <c r="EX2283" s="17"/>
      <c r="EY2283" s="17"/>
      <c r="EZ2283" s="17"/>
      <c r="FA2283" s="17"/>
      <c r="FB2283" s="17"/>
      <c r="FC2283" s="17"/>
      <c r="FD2283" s="17"/>
      <c r="FE2283" s="17"/>
      <c r="FF2283" s="17"/>
      <c r="FG2283" s="17"/>
      <c r="FH2283" s="17"/>
      <c r="FI2283" s="17"/>
      <c r="FJ2283" s="17"/>
      <c r="FK2283" s="17"/>
      <c r="FL2283" s="17"/>
      <c r="FM2283" s="17"/>
      <c r="FN2283" s="17"/>
      <c r="FO2283" s="17"/>
      <c r="FP2283" s="17"/>
      <c r="FQ2283" s="17"/>
      <c r="FR2283" s="17"/>
      <c r="FS2283" s="17"/>
      <c r="FT2283" s="17"/>
      <c r="FU2283" s="17"/>
      <c r="FV2283" s="17"/>
      <c r="FW2283" s="17"/>
      <c r="FX2283" s="17"/>
      <c r="FY2283" s="17"/>
      <c r="FZ2283" s="17"/>
      <c r="GA2283" s="17"/>
      <c r="GB2283" s="17"/>
      <c r="GC2283" s="17"/>
      <c r="GD2283" s="17"/>
      <c r="GE2283" s="17"/>
      <c r="GF2283" s="17"/>
      <c r="GG2283" s="17"/>
      <c r="GH2283" s="17"/>
      <c r="GI2283" s="17"/>
      <c r="GJ2283" s="17"/>
      <c r="GK2283" s="17"/>
      <c r="GL2283" s="17"/>
      <c r="GM2283" s="17"/>
      <c r="GN2283" s="17"/>
      <c r="GO2283" s="17"/>
      <c r="GP2283" s="17"/>
      <c r="GQ2283" s="17"/>
      <c r="GR2283" s="17"/>
      <c r="GS2283" s="17"/>
      <c r="GT2283" s="17"/>
      <c r="GU2283" s="17"/>
      <c r="GV2283" s="17"/>
      <c r="GW2283" s="17"/>
      <c r="GX2283" s="17"/>
      <c r="GY2283" s="17"/>
      <c r="GZ2283" s="17"/>
      <c r="HA2283" s="17"/>
      <c r="HB2283" s="17"/>
      <c r="HC2283" s="17"/>
      <c r="HD2283" s="17"/>
      <c r="HE2283" s="17"/>
      <c r="HF2283" s="17"/>
      <c r="HG2283" s="17"/>
      <c r="HH2283" s="17"/>
      <c r="HI2283" s="17"/>
      <c r="HJ2283" s="17"/>
      <c r="HK2283" s="17"/>
      <c r="HL2283" s="17"/>
      <c r="HM2283" s="17"/>
      <c r="HN2283" s="17"/>
      <c r="HO2283" s="17"/>
      <c r="HP2283" s="17"/>
      <c r="HQ2283" s="17"/>
      <c r="HR2283" s="17"/>
      <c r="HS2283" s="17"/>
      <c r="HT2283" s="17"/>
      <c r="HU2283" s="17"/>
      <c r="HV2283" s="17"/>
      <c r="HW2283" s="17"/>
      <c r="HX2283" s="17"/>
      <c r="HY2283" s="17"/>
      <c r="HZ2283" s="17"/>
      <c r="IA2283" s="17"/>
      <c r="IB2283" s="17"/>
      <c r="IC2283" s="17"/>
      <c r="ID2283" s="17"/>
      <c r="IE2283" s="17"/>
      <c r="IF2283" s="17"/>
      <c r="IG2283" s="17"/>
      <c r="IH2283" s="17"/>
      <c r="II2283" s="17"/>
      <c r="IJ2283" s="17"/>
      <c r="IK2283" s="17"/>
      <c r="IL2283" s="17"/>
      <c r="IM2283" s="17"/>
      <c r="IN2283" s="17"/>
      <c r="IO2283" s="17"/>
      <c r="IP2283" s="17"/>
      <c r="IQ2283" s="17"/>
      <c r="IR2283" s="17"/>
      <c r="IS2283" s="17"/>
      <c r="IT2283" s="17"/>
      <c r="IU2283" s="17"/>
    </row>
    <row r="2284" spans="2:255" s="18" customFormat="1" ht="30.2" customHeight="1">
      <c r="B2284" s="41"/>
      <c r="C2284" s="12"/>
      <c r="E2284" s="13"/>
      <c r="F2284" s="14"/>
      <c r="H2284" s="19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  <c r="AD2284" s="17"/>
      <c r="AE2284" s="17"/>
      <c r="AF2284" s="17"/>
      <c r="AG2284" s="17"/>
      <c r="AH2284" s="17"/>
      <c r="AI2284" s="17"/>
      <c r="AJ2284" s="17"/>
      <c r="AK2284" s="17"/>
      <c r="AL2284" s="17"/>
      <c r="AM2284" s="17"/>
      <c r="AN2284" s="17"/>
      <c r="AO2284" s="17"/>
      <c r="AP2284" s="17"/>
      <c r="AQ2284" s="17"/>
      <c r="AR2284" s="17"/>
      <c r="AS2284" s="17"/>
      <c r="AT2284" s="17"/>
      <c r="AU2284" s="17"/>
      <c r="AV2284" s="17"/>
      <c r="AW2284" s="17"/>
      <c r="AX2284" s="17"/>
      <c r="AY2284" s="17"/>
      <c r="AZ2284" s="17"/>
      <c r="BA2284" s="17"/>
      <c r="BB2284" s="17"/>
      <c r="BC2284" s="17"/>
      <c r="BD2284" s="17"/>
      <c r="BE2284" s="17"/>
      <c r="BF2284" s="17"/>
      <c r="BG2284" s="17"/>
      <c r="BH2284" s="17"/>
      <c r="BI2284" s="17"/>
      <c r="BJ2284" s="17"/>
      <c r="BK2284" s="17"/>
      <c r="BL2284" s="17"/>
      <c r="BM2284" s="17"/>
      <c r="BN2284" s="17"/>
      <c r="BO2284" s="17"/>
      <c r="BP2284" s="17"/>
      <c r="BQ2284" s="17"/>
      <c r="BR2284" s="17"/>
      <c r="BS2284" s="17"/>
      <c r="BT2284" s="17"/>
      <c r="BU2284" s="17"/>
      <c r="BV2284" s="17"/>
      <c r="BW2284" s="17"/>
      <c r="BX2284" s="17"/>
      <c r="BY2284" s="17"/>
      <c r="BZ2284" s="17"/>
      <c r="CA2284" s="17"/>
      <c r="CB2284" s="17"/>
      <c r="CC2284" s="17"/>
      <c r="CD2284" s="17"/>
      <c r="CE2284" s="17"/>
      <c r="CF2284" s="17"/>
      <c r="CG2284" s="17"/>
      <c r="CH2284" s="17"/>
      <c r="CI2284" s="17"/>
      <c r="CJ2284" s="17"/>
      <c r="CK2284" s="17"/>
      <c r="CL2284" s="17"/>
      <c r="CM2284" s="17"/>
      <c r="CN2284" s="17"/>
      <c r="CO2284" s="17"/>
      <c r="CP2284" s="17"/>
      <c r="CQ2284" s="17"/>
      <c r="CR2284" s="17"/>
      <c r="CS2284" s="17"/>
      <c r="CT2284" s="17"/>
      <c r="CU2284" s="17"/>
      <c r="CV2284" s="17"/>
      <c r="CW2284" s="17"/>
      <c r="CX2284" s="17"/>
      <c r="CY2284" s="17"/>
      <c r="CZ2284" s="17"/>
      <c r="DA2284" s="17"/>
      <c r="DB2284" s="17"/>
      <c r="DC2284" s="17"/>
      <c r="DD2284" s="17"/>
      <c r="DE2284" s="17"/>
      <c r="DF2284" s="17"/>
      <c r="DG2284" s="17"/>
      <c r="DH2284" s="17"/>
      <c r="DI2284" s="17"/>
      <c r="DJ2284" s="17"/>
      <c r="DK2284" s="17"/>
      <c r="DL2284" s="17"/>
      <c r="DM2284" s="17"/>
      <c r="DN2284" s="17"/>
      <c r="DO2284" s="17"/>
      <c r="DP2284" s="17"/>
      <c r="DQ2284" s="17"/>
      <c r="DR2284" s="17"/>
      <c r="DS2284" s="17"/>
      <c r="DT2284" s="17"/>
      <c r="DU2284" s="17"/>
      <c r="DV2284" s="17"/>
      <c r="DW2284" s="17"/>
      <c r="DX2284" s="17"/>
      <c r="DY2284" s="17"/>
      <c r="DZ2284" s="17"/>
      <c r="EA2284" s="17"/>
      <c r="EB2284" s="17"/>
      <c r="EC2284" s="17"/>
      <c r="ED2284" s="17"/>
      <c r="EE2284" s="17"/>
      <c r="EF2284" s="17"/>
      <c r="EG2284" s="17"/>
      <c r="EH2284" s="17"/>
      <c r="EI2284" s="17"/>
      <c r="EJ2284" s="17"/>
      <c r="EK2284" s="17"/>
      <c r="EL2284" s="17"/>
      <c r="EM2284" s="17"/>
      <c r="EN2284" s="17"/>
      <c r="EO2284" s="17"/>
      <c r="EP2284" s="17"/>
      <c r="EQ2284" s="17"/>
      <c r="ER2284" s="17"/>
      <c r="ES2284" s="17"/>
      <c r="ET2284" s="17"/>
      <c r="EU2284" s="17"/>
      <c r="EV2284" s="17"/>
      <c r="EW2284" s="17"/>
      <c r="EX2284" s="17"/>
      <c r="EY2284" s="17"/>
      <c r="EZ2284" s="17"/>
      <c r="FA2284" s="17"/>
      <c r="FB2284" s="17"/>
      <c r="FC2284" s="17"/>
      <c r="FD2284" s="17"/>
      <c r="FE2284" s="17"/>
      <c r="FF2284" s="17"/>
      <c r="FG2284" s="17"/>
      <c r="FH2284" s="17"/>
      <c r="FI2284" s="17"/>
      <c r="FJ2284" s="17"/>
      <c r="FK2284" s="17"/>
      <c r="FL2284" s="17"/>
      <c r="FM2284" s="17"/>
      <c r="FN2284" s="17"/>
      <c r="FO2284" s="17"/>
      <c r="FP2284" s="17"/>
      <c r="FQ2284" s="17"/>
      <c r="FR2284" s="17"/>
      <c r="FS2284" s="17"/>
      <c r="FT2284" s="17"/>
      <c r="FU2284" s="17"/>
      <c r="FV2284" s="17"/>
      <c r="FW2284" s="17"/>
      <c r="FX2284" s="17"/>
      <c r="FY2284" s="17"/>
      <c r="FZ2284" s="17"/>
      <c r="GA2284" s="17"/>
      <c r="GB2284" s="17"/>
      <c r="GC2284" s="17"/>
      <c r="GD2284" s="17"/>
      <c r="GE2284" s="17"/>
      <c r="GF2284" s="17"/>
      <c r="GG2284" s="17"/>
      <c r="GH2284" s="17"/>
      <c r="GI2284" s="17"/>
      <c r="GJ2284" s="17"/>
      <c r="GK2284" s="17"/>
      <c r="GL2284" s="17"/>
      <c r="GM2284" s="17"/>
      <c r="GN2284" s="17"/>
      <c r="GO2284" s="17"/>
      <c r="GP2284" s="17"/>
      <c r="GQ2284" s="17"/>
      <c r="GR2284" s="17"/>
      <c r="GS2284" s="17"/>
      <c r="GT2284" s="17"/>
      <c r="GU2284" s="17"/>
      <c r="GV2284" s="17"/>
      <c r="GW2284" s="17"/>
      <c r="GX2284" s="17"/>
      <c r="GY2284" s="17"/>
      <c r="GZ2284" s="17"/>
      <c r="HA2284" s="17"/>
      <c r="HB2284" s="17"/>
      <c r="HC2284" s="17"/>
      <c r="HD2284" s="17"/>
      <c r="HE2284" s="17"/>
      <c r="HF2284" s="17"/>
      <c r="HG2284" s="17"/>
      <c r="HH2284" s="17"/>
      <c r="HI2284" s="17"/>
      <c r="HJ2284" s="17"/>
      <c r="HK2284" s="17"/>
      <c r="HL2284" s="17"/>
      <c r="HM2284" s="17"/>
      <c r="HN2284" s="17"/>
      <c r="HO2284" s="17"/>
      <c r="HP2284" s="17"/>
      <c r="HQ2284" s="17"/>
      <c r="HR2284" s="17"/>
      <c r="HS2284" s="17"/>
      <c r="HT2284" s="17"/>
      <c r="HU2284" s="17"/>
      <c r="HV2284" s="17"/>
      <c r="HW2284" s="17"/>
      <c r="HX2284" s="17"/>
      <c r="HY2284" s="17"/>
      <c r="HZ2284" s="17"/>
      <c r="IA2284" s="17"/>
      <c r="IB2284" s="17"/>
      <c r="IC2284" s="17"/>
      <c r="ID2284" s="17"/>
      <c r="IE2284" s="17"/>
      <c r="IF2284" s="17"/>
      <c r="IG2284" s="17"/>
      <c r="IH2284" s="17"/>
      <c r="II2284" s="17"/>
      <c r="IJ2284" s="17"/>
      <c r="IK2284" s="17"/>
      <c r="IL2284" s="17"/>
      <c r="IM2284" s="17"/>
      <c r="IN2284" s="17"/>
      <c r="IO2284" s="17"/>
      <c r="IP2284" s="17"/>
      <c r="IQ2284" s="17"/>
      <c r="IR2284" s="17"/>
      <c r="IS2284" s="17"/>
      <c r="IT2284" s="17"/>
      <c r="IU2284" s="17"/>
    </row>
    <row r="2285" spans="2:255" s="18" customFormat="1" ht="30.2" customHeight="1">
      <c r="B2285" s="41"/>
      <c r="C2285" s="12"/>
      <c r="E2285" s="13"/>
      <c r="F2285" s="14"/>
      <c r="H2285" s="19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  <c r="AB2285" s="17"/>
      <c r="AC2285" s="17"/>
      <c r="AD2285" s="17"/>
      <c r="AE2285" s="17"/>
      <c r="AF2285" s="17"/>
      <c r="AG2285" s="17"/>
      <c r="AH2285" s="17"/>
      <c r="AI2285" s="17"/>
      <c r="AJ2285" s="17"/>
      <c r="AK2285" s="17"/>
      <c r="AL2285" s="17"/>
      <c r="AM2285" s="17"/>
      <c r="AN2285" s="17"/>
      <c r="AO2285" s="17"/>
      <c r="AP2285" s="17"/>
      <c r="AQ2285" s="17"/>
      <c r="AR2285" s="17"/>
      <c r="AS2285" s="17"/>
      <c r="AT2285" s="17"/>
      <c r="AU2285" s="17"/>
      <c r="AV2285" s="17"/>
      <c r="AW2285" s="17"/>
      <c r="AX2285" s="17"/>
      <c r="AY2285" s="17"/>
      <c r="AZ2285" s="17"/>
      <c r="BA2285" s="17"/>
      <c r="BB2285" s="17"/>
      <c r="BC2285" s="17"/>
      <c r="BD2285" s="17"/>
      <c r="BE2285" s="17"/>
      <c r="BF2285" s="17"/>
      <c r="BG2285" s="17"/>
      <c r="BH2285" s="17"/>
      <c r="BI2285" s="17"/>
      <c r="BJ2285" s="17"/>
      <c r="BK2285" s="17"/>
      <c r="BL2285" s="17"/>
      <c r="BM2285" s="17"/>
      <c r="BN2285" s="17"/>
      <c r="BO2285" s="17"/>
      <c r="BP2285" s="17"/>
      <c r="BQ2285" s="17"/>
      <c r="BR2285" s="17"/>
      <c r="BS2285" s="17"/>
      <c r="BT2285" s="17"/>
      <c r="BU2285" s="17"/>
      <c r="BV2285" s="17"/>
      <c r="BW2285" s="17"/>
      <c r="BX2285" s="17"/>
      <c r="BY2285" s="17"/>
      <c r="BZ2285" s="17"/>
      <c r="CA2285" s="17"/>
      <c r="CB2285" s="17"/>
      <c r="CC2285" s="17"/>
      <c r="CD2285" s="17"/>
      <c r="CE2285" s="17"/>
      <c r="CF2285" s="17"/>
      <c r="CG2285" s="17"/>
      <c r="CH2285" s="17"/>
      <c r="CI2285" s="17"/>
      <c r="CJ2285" s="17"/>
      <c r="CK2285" s="17"/>
      <c r="CL2285" s="17"/>
      <c r="CM2285" s="17"/>
      <c r="CN2285" s="17"/>
      <c r="CO2285" s="17"/>
      <c r="CP2285" s="17"/>
      <c r="CQ2285" s="17"/>
      <c r="CR2285" s="17"/>
      <c r="CS2285" s="17"/>
      <c r="CT2285" s="17"/>
      <c r="CU2285" s="17"/>
      <c r="CV2285" s="17"/>
      <c r="CW2285" s="17"/>
      <c r="CX2285" s="17"/>
      <c r="CY2285" s="17"/>
      <c r="CZ2285" s="17"/>
      <c r="DA2285" s="17"/>
      <c r="DB2285" s="17"/>
      <c r="DC2285" s="17"/>
      <c r="DD2285" s="17"/>
      <c r="DE2285" s="17"/>
      <c r="DF2285" s="17"/>
      <c r="DG2285" s="17"/>
      <c r="DH2285" s="17"/>
      <c r="DI2285" s="17"/>
      <c r="DJ2285" s="17"/>
      <c r="DK2285" s="17"/>
      <c r="DL2285" s="17"/>
      <c r="DM2285" s="17"/>
      <c r="DN2285" s="17"/>
      <c r="DO2285" s="17"/>
      <c r="DP2285" s="17"/>
      <c r="DQ2285" s="17"/>
      <c r="DR2285" s="17"/>
      <c r="DS2285" s="17"/>
      <c r="DT2285" s="17"/>
      <c r="DU2285" s="17"/>
      <c r="DV2285" s="17"/>
      <c r="DW2285" s="17"/>
      <c r="DX2285" s="17"/>
      <c r="DY2285" s="17"/>
      <c r="DZ2285" s="17"/>
      <c r="EA2285" s="17"/>
      <c r="EB2285" s="17"/>
      <c r="EC2285" s="17"/>
      <c r="ED2285" s="17"/>
      <c r="EE2285" s="17"/>
      <c r="EF2285" s="17"/>
      <c r="EG2285" s="17"/>
      <c r="EH2285" s="17"/>
      <c r="EI2285" s="17"/>
      <c r="EJ2285" s="17"/>
      <c r="EK2285" s="17"/>
      <c r="EL2285" s="17"/>
      <c r="EM2285" s="17"/>
      <c r="EN2285" s="17"/>
      <c r="EO2285" s="17"/>
      <c r="EP2285" s="17"/>
      <c r="EQ2285" s="17"/>
      <c r="ER2285" s="17"/>
      <c r="ES2285" s="17"/>
      <c r="ET2285" s="17"/>
      <c r="EU2285" s="17"/>
      <c r="EV2285" s="17"/>
      <c r="EW2285" s="17"/>
      <c r="EX2285" s="17"/>
      <c r="EY2285" s="17"/>
      <c r="EZ2285" s="17"/>
      <c r="FA2285" s="17"/>
      <c r="FB2285" s="17"/>
      <c r="FC2285" s="17"/>
      <c r="FD2285" s="17"/>
      <c r="FE2285" s="17"/>
      <c r="FF2285" s="17"/>
      <c r="FG2285" s="17"/>
      <c r="FH2285" s="17"/>
      <c r="FI2285" s="17"/>
      <c r="FJ2285" s="17"/>
      <c r="FK2285" s="17"/>
      <c r="FL2285" s="17"/>
      <c r="FM2285" s="17"/>
      <c r="FN2285" s="17"/>
      <c r="FO2285" s="17"/>
      <c r="FP2285" s="17"/>
      <c r="FQ2285" s="17"/>
      <c r="FR2285" s="17"/>
      <c r="FS2285" s="17"/>
      <c r="FT2285" s="17"/>
      <c r="FU2285" s="17"/>
      <c r="FV2285" s="17"/>
      <c r="FW2285" s="17"/>
      <c r="FX2285" s="17"/>
      <c r="FY2285" s="17"/>
      <c r="FZ2285" s="17"/>
      <c r="GA2285" s="17"/>
      <c r="GB2285" s="17"/>
      <c r="GC2285" s="17"/>
      <c r="GD2285" s="17"/>
      <c r="GE2285" s="17"/>
      <c r="GF2285" s="17"/>
      <c r="GG2285" s="17"/>
      <c r="GH2285" s="17"/>
      <c r="GI2285" s="17"/>
      <c r="GJ2285" s="17"/>
      <c r="GK2285" s="17"/>
      <c r="GL2285" s="17"/>
      <c r="GM2285" s="17"/>
      <c r="GN2285" s="17"/>
      <c r="GO2285" s="17"/>
      <c r="GP2285" s="17"/>
      <c r="GQ2285" s="17"/>
      <c r="GR2285" s="17"/>
      <c r="GS2285" s="17"/>
      <c r="GT2285" s="17"/>
      <c r="GU2285" s="17"/>
      <c r="GV2285" s="17"/>
      <c r="GW2285" s="17"/>
      <c r="GX2285" s="17"/>
      <c r="GY2285" s="17"/>
      <c r="GZ2285" s="17"/>
      <c r="HA2285" s="17"/>
      <c r="HB2285" s="17"/>
      <c r="HC2285" s="17"/>
      <c r="HD2285" s="17"/>
      <c r="HE2285" s="17"/>
      <c r="HF2285" s="17"/>
      <c r="HG2285" s="17"/>
      <c r="HH2285" s="17"/>
      <c r="HI2285" s="17"/>
      <c r="HJ2285" s="17"/>
      <c r="HK2285" s="17"/>
      <c r="HL2285" s="17"/>
      <c r="HM2285" s="17"/>
      <c r="HN2285" s="17"/>
      <c r="HO2285" s="17"/>
      <c r="HP2285" s="17"/>
      <c r="HQ2285" s="17"/>
      <c r="HR2285" s="17"/>
      <c r="HS2285" s="17"/>
      <c r="HT2285" s="17"/>
      <c r="HU2285" s="17"/>
      <c r="HV2285" s="17"/>
      <c r="HW2285" s="17"/>
      <c r="HX2285" s="17"/>
      <c r="HY2285" s="17"/>
      <c r="HZ2285" s="17"/>
      <c r="IA2285" s="17"/>
      <c r="IB2285" s="17"/>
      <c r="IC2285" s="17"/>
      <c r="ID2285" s="17"/>
      <c r="IE2285" s="17"/>
      <c r="IF2285" s="17"/>
      <c r="IG2285" s="17"/>
      <c r="IH2285" s="17"/>
      <c r="II2285" s="17"/>
      <c r="IJ2285" s="17"/>
      <c r="IK2285" s="17"/>
      <c r="IL2285" s="17"/>
      <c r="IM2285" s="17"/>
      <c r="IN2285" s="17"/>
      <c r="IO2285" s="17"/>
      <c r="IP2285" s="17"/>
      <c r="IQ2285" s="17"/>
      <c r="IR2285" s="17"/>
      <c r="IS2285" s="17"/>
      <c r="IT2285" s="17"/>
      <c r="IU2285" s="17"/>
    </row>
    <row r="2286" spans="2:255" s="18" customFormat="1" ht="30.2" customHeight="1">
      <c r="B2286" s="41"/>
      <c r="C2286" s="12"/>
      <c r="E2286" s="13"/>
      <c r="F2286" s="14"/>
      <c r="H2286" s="19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  <c r="AD2286" s="17"/>
      <c r="AE2286" s="17"/>
      <c r="AF2286" s="17"/>
      <c r="AG2286" s="17"/>
      <c r="AH2286" s="17"/>
      <c r="AI2286" s="17"/>
      <c r="AJ2286" s="17"/>
      <c r="AK2286" s="17"/>
      <c r="AL2286" s="17"/>
      <c r="AM2286" s="17"/>
      <c r="AN2286" s="17"/>
      <c r="AO2286" s="17"/>
      <c r="AP2286" s="17"/>
      <c r="AQ2286" s="17"/>
      <c r="AR2286" s="17"/>
      <c r="AS2286" s="17"/>
      <c r="AT2286" s="17"/>
      <c r="AU2286" s="17"/>
      <c r="AV2286" s="17"/>
      <c r="AW2286" s="17"/>
      <c r="AX2286" s="17"/>
      <c r="AY2286" s="17"/>
      <c r="AZ2286" s="17"/>
      <c r="BA2286" s="17"/>
      <c r="BB2286" s="17"/>
      <c r="BC2286" s="17"/>
      <c r="BD2286" s="17"/>
      <c r="BE2286" s="17"/>
      <c r="BF2286" s="17"/>
      <c r="BG2286" s="17"/>
      <c r="BH2286" s="17"/>
      <c r="BI2286" s="17"/>
      <c r="BJ2286" s="17"/>
      <c r="BK2286" s="17"/>
      <c r="BL2286" s="17"/>
      <c r="BM2286" s="17"/>
      <c r="BN2286" s="17"/>
      <c r="BO2286" s="17"/>
      <c r="BP2286" s="17"/>
      <c r="BQ2286" s="17"/>
      <c r="BR2286" s="17"/>
      <c r="BS2286" s="17"/>
      <c r="BT2286" s="17"/>
      <c r="BU2286" s="17"/>
      <c r="BV2286" s="17"/>
      <c r="BW2286" s="17"/>
      <c r="BX2286" s="17"/>
      <c r="BY2286" s="17"/>
      <c r="BZ2286" s="17"/>
      <c r="CA2286" s="17"/>
      <c r="CB2286" s="17"/>
      <c r="CC2286" s="17"/>
      <c r="CD2286" s="17"/>
      <c r="CE2286" s="17"/>
      <c r="CF2286" s="17"/>
      <c r="CG2286" s="17"/>
      <c r="CH2286" s="17"/>
      <c r="CI2286" s="17"/>
      <c r="CJ2286" s="17"/>
      <c r="CK2286" s="17"/>
      <c r="CL2286" s="17"/>
      <c r="CM2286" s="17"/>
      <c r="CN2286" s="17"/>
      <c r="CO2286" s="17"/>
      <c r="CP2286" s="17"/>
      <c r="CQ2286" s="17"/>
      <c r="CR2286" s="17"/>
      <c r="CS2286" s="17"/>
      <c r="CT2286" s="17"/>
      <c r="CU2286" s="17"/>
      <c r="CV2286" s="17"/>
      <c r="CW2286" s="17"/>
      <c r="CX2286" s="17"/>
      <c r="CY2286" s="17"/>
      <c r="CZ2286" s="17"/>
      <c r="DA2286" s="17"/>
      <c r="DB2286" s="17"/>
      <c r="DC2286" s="17"/>
      <c r="DD2286" s="17"/>
      <c r="DE2286" s="17"/>
      <c r="DF2286" s="17"/>
      <c r="DG2286" s="17"/>
      <c r="DH2286" s="17"/>
      <c r="DI2286" s="17"/>
      <c r="DJ2286" s="17"/>
      <c r="DK2286" s="17"/>
      <c r="DL2286" s="17"/>
      <c r="DM2286" s="17"/>
      <c r="DN2286" s="17"/>
      <c r="DO2286" s="17"/>
      <c r="DP2286" s="17"/>
      <c r="DQ2286" s="17"/>
      <c r="DR2286" s="17"/>
      <c r="DS2286" s="17"/>
      <c r="DT2286" s="17"/>
      <c r="DU2286" s="17"/>
      <c r="DV2286" s="17"/>
      <c r="DW2286" s="17"/>
      <c r="DX2286" s="17"/>
      <c r="DY2286" s="17"/>
      <c r="DZ2286" s="17"/>
      <c r="EA2286" s="17"/>
      <c r="EB2286" s="17"/>
      <c r="EC2286" s="17"/>
      <c r="ED2286" s="17"/>
      <c r="EE2286" s="17"/>
      <c r="EF2286" s="17"/>
      <c r="EG2286" s="17"/>
      <c r="EH2286" s="17"/>
      <c r="EI2286" s="17"/>
      <c r="EJ2286" s="17"/>
      <c r="EK2286" s="17"/>
      <c r="EL2286" s="17"/>
      <c r="EM2286" s="17"/>
      <c r="EN2286" s="17"/>
      <c r="EO2286" s="17"/>
      <c r="EP2286" s="17"/>
      <c r="EQ2286" s="17"/>
      <c r="ER2286" s="17"/>
      <c r="ES2286" s="17"/>
      <c r="ET2286" s="17"/>
      <c r="EU2286" s="17"/>
      <c r="EV2286" s="17"/>
      <c r="EW2286" s="17"/>
      <c r="EX2286" s="17"/>
      <c r="EY2286" s="17"/>
      <c r="EZ2286" s="17"/>
      <c r="FA2286" s="17"/>
      <c r="FB2286" s="17"/>
      <c r="FC2286" s="17"/>
      <c r="FD2286" s="17"/>
      <c r="FE2286" s="17"/>
      <c r="FF2286" s="17"/>
      <c r="FG2286" s="17"/>
      <c r="FH2286" s="17"/>
      <c r="FI2286" s="17"/>
      <c r="FJ2286" s="17"/>
      <c r="FK2286" s="17"/>
      <c r="FL2286" s="17"/>
      <c r="FM2286" s="17"/>
      <c r="FN2286" s="17"/>
      <c r="FO2286" s="17"/>
      <c r="FP2286" s="17"/>
      <c r="FQ2286" s="17"/>
      <c r="FR2286" s="17"/>
      <c r="FS2286" s="17"/>
      <c r="FT2286" s="17"/>
      <c r="FU2286" s="17"/>
      <c r="FV2286" s="17"/>
      <c r="FW2286" s="17"/>
      <c r="FX2286" s="17"/>
      <c r="FY2286" s="17"/>
      <c r="FZ2286" s="17"/>
      <c r="GA2286" s="17"/>
      <c r="GB2286" s="17"/>
      <c r="GC2286" s="17"/>
      <c r="GD2286" s="17"/>
      <c r="GE2286" s="17"/>
      <c r="GF2286" s="17"/>
      <c r="GG2286" s="17"/>
      <c r="GH2286" s="17"/>
      <c r="GI2286" s="17"/>
      <c r="GJ2286" s="17"/>
      <c r="GK2286" s="17"/>
      <c r="GL2286" s="17"/>
      <c r="GM2286" s="17"/>
      <c r="GN2286" s="17"/>
      <c r="GO2286" s="17"/>
      <c r="GP2286" s="17"/>
      <c r="GQ2286" s="17"/>
      <c r="GR2286" s="17"/>
      <c r="GS2286" s="17"/>
      <c r="GT2286" s="17"/>
      <c r="GU2286" s="17"/>
      <c r="GV2286" s="17"/>
      <c r="GW2286" s="17"/>
      <c r="GX2286" s="17"/>
      <c r="GY2286" s="17"/>
      <c r="GZ2286" s="17"/>
      <c r="HA2286" s="17"/>
      <c r="HB2286" s="17"/>
      <c r="HC2286" s="17"/>
      <c r="HD2286" s="17"/>
      <c r="HE2286" s="17"/>
      <c r="HF2286" s="17"/>
      <c r="HG2286" s="17"/>
      <c r="HH2286" s="17"/>
      <c r="HI2286" s="17"/>
      <c r="HJ2286" s="17"/>
      <c r="HK2286" s="17"/>
      <c r="HL2286" s="17"/>
      <c r="HM2286" s="17"/>
      <c r="HN2286" s="17"/>
      <c r="HO2286" s="17"/>
      <c r="HP2286" s="17"/>
      <c r="HQ2286" s="17"/>
      <c r="HR2286" s="17"/>
      <c r="HS2286" s="17"/>
      <c r="HT2286" s="17"/>
      <c r="HU2286" s="17"/>
      <c r="HV2286" s="17"/>
      <c r="HW2286" s="17"/>
      <c r="HX2286" s="17"/>
      <c r="HY2286" s="17"/>
      <c r="HZ2286" s="17"/>
      <c r="IA2286" s="17"/>
      <c r="IB2286" s="17"/>
      <c r="IC2286" s="17"/>
      <c r="ID2286" s="17"/>
      <c r="IE2286" s="17"/>
      <c r="IF2286" s="17"/>
      <c r="IG2286" s="17"/>
      <c r="IH2286" s="17"/>
      <c r="II2286" s="17"/>
      <c r="IJ2286" s="17"/>
      <c r="IK2286" s="17"/>
      <c r="IL2286" s="17"/>
      <c r="IM2286" s="17"/>
      <c r="IN2286" s="17"/>
      <c r="IO2286" s="17"/>
      <c r="IP2286" s="17"/>
      <c r="IQ2286" s="17"/>
      <c r="IR2286" s="17"/>
      <c r="IS2286" s="17"/>
      <c r="IT2286" s="17"/>
      <c r="IU2286" s="17"/>
    </row>
    <row r="2287" spans="2:255" s="18" customFormat="1" ht="30.2" customHeight="1">
      <c r="B2287" s="41"/>
      <c r="C2287" s="12"/>
      <c r="E2287" s="13"/>
      <c r="F2287" s="14"/>
      <c r="H2287" s="19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  <c r="AB2287" s="17"/>
      <c r="AC2287" s="17"/>
      <c r="AD2287" s="17"/>
      <c r="AE2287" s="17"/>
      <c r="AF2287" s="17"/>
      <c r="AG2287" s="17"/>
      <c r="AH2287" s="17"/>
      <c r="AI2287" s="17"/>
      <c r="AJ2287" s="17"/>
      <c r="AK2287" s="17"/>
      <c r="AL2287" s="17"/>
      <c r="AM2287" s="17"/>
      <c r="AN2287" s="17"/>
      <c r="AO2287" s="17"/>
      <c r="AP2287" s="17"/>
      <c r="AQ2287" s="17"/>
      <c r="AR2287" s="17"/>
      <c r="AS2287" s="17"/>
      <c r="AT2287" s="17"/>
      <c r="AU2287" s="17"/>
      <c r="AV2287" s="17"/>
      <c r="AW2287" s="17"/>
      <c r="AX2287" s="17"/>
      <c r="AY2287" s="17"/>
      <c r="AZ2287" s="17"/>
      <c r="BA2287" s="17"/>
      <c r="BB2287" s="17"/>
      <c r="BC2287" s="17"/>
      <c r="BD2287" s="17"/>
      <c r="BE2287" s="17"/>
      <c r="BF2287" s="17"/>
      <c r="BG2287" s="17"/>
      <c r="BH2287" s="17"/>
      <c r="BI2287" s="17"/>
      <c r="BJ2287" s="17"/>
      <c r="BK2287" s="17"/>
      <c r="BL2287" s="17"/>
      <c r="BM2287" s="17"/>
      <c r="BN2287" s="17"/>
      <c r="BO2287" s="17"/>
      <c r="BP2287" s="17"/>
      <c r="BQ2287" s="17"/>
      <c r="BR2287" s="17"/>
      <c r="BS2287" s="17"/>
      <c r="BT2287" s="17"/>
      <c r="BU2287" s="17"/>
      <c r="BV2287" s="17"/>
      <c r="BW2287" s="17"/>
      <c r="BX2287" s="17"/>
      <c r="BY2287" s="17"/>
      <c r="BZ2287" s="17"/>
      <c r="CA2287" s="17"/>
      <c r="CB2287" s="17"/>
      <c r="CC2287" s="17"/>
      <c r="CD2287" s="17"/>
      <c r="CE2287" s="17"/>
      <c r="CF2287" s="17"/>
      <c r="CG2287" s="17"/>
      <c r="CH2287" s="17"/>
      <c r="CI2287" s="17"/>
      <c r="CJ2287" s="17"/>
      <c r="CK2287" s="17"/>
      <c r="CL2287" s="17"/>
      <c r="CM2287" s="17"/>
      <c r="CN2287" s="17"/>
      <c r="CO2287" s="17"/>
      <c r="CP2287" s="17"/>
      <c r="CQ2287" s="17"/>
      <c r="CR2287" s="17"/>
      <c r="CS2287" s="17"/>
      <c r="CT2287" s="17"/>
      <c r="CU2287" s="17"/>
      <c r="CV2287" s="17"/>
      <c r="CW2287" s="17"/>
      <c r="CX2287" s="17"/>
      <c r="CY2287" s="17"/>
      <c r="CZ2287" s="17"/>
      <c r="DA2287" s="17"/>
      <c r="DB2287" s="17"/>
      <c r="DC2287" s="17"/>
      <c r="DD2287" s="17"/>
      <c r="DE2287" s="17"/>
      <c r="DF2287" s="17"/>
      <c r="DG2287" s="17"/>
      <c r="DH2287" s="17"/>
      <c r="DI2287" s="17"/>
      <c r="DJ2287" s="17"/>
      <c r="DK2287" s="17"/>
      <c r="DL2287" s="17"/>
      <c r="DM2287" s="17"/>
      <c r="DN2287" s="17"/>
      <c r="DO2287" s="17"/>
      <c r="DP2287" s="17"/>
      <c r="DQ2287" s="17"/>
      <c r="DR2287" s="17"/>
      <c r="DS2287" s="17"/>
      <c r="DT2287" s="17"/>
      <c r="DU2287" s="17"/>
      <c r="DV2287" s="17"/>
      <c r="DW2287" s="17"/>
      <c r="DX2287" s="17"/>
      <c r="DY2287" s="17"/>
      <c r="DZ2287" s="17"/>
      <c r="EA2287" s="17"/>
      <c r="EB2287" s="17"/>
      <c r="EC2287" s="17"/>
      <c r="ED2287" s="17"/>
      <c r="EE2287" s="17"/>
      <c r="EF2287" s="17"/>
      <c r="EG2287" s="17"/>
      <c r="EH2287" s="17"/>
      <c r="EI2287" s="17"/>
      <c r="EJ2287" s="17"/>
      <c r="EK2287" s="17"/>
      <c r="EL2287" s="17"/>
      <c r="EM2287" s="17"/>
      <c r="EN2287" s="17"/>
      <c r="EO2287" s="17"/>
      <c r="EP2287" s="17"/>
      <c r="EQ2287" s="17"/>
      <c r="ER2287" s="17"/>
      <c r="ES2287" s="17"/>
      <c r="ET2287" s="17"/>
      <c r="EU2287" s="17"/>
      <c r="EV2287" s="17"/>
      <c r="EW2287" s="17"/>
      <c r="EX2287" s="17"/>
      <c r="EY2287" s="17"/>
      <c r="EZ2287" s="17"/>
      <c r="FA2287" s="17"/>
      <c r="FB2287" s="17"/>
      <c r="FC2287" s="17"/>
      <c r="FD2287" s="17"/>
      <c r="FE2287" s="17"/>
      <c r="FF2287" s="17"/>
      <c r="FG2287" s="17"/>
      <c r="FH2287" s="17"/>
      <c r="FI2287" s="17"/>
      <c r="FJ2287" s="17"/>
      <c r="FK2287" s="17"/>
      <c r="FL2287" s="17"/>
      <c r="FM2287" s="17"/>
      <c r="FN2287" s="17"/>
      <c r="FO2287" s="17"/>
      <c r="FP2287" s="17"/>
      <c r="FQ2287" s="17"/>
      <c r="FR2287" s="17"/>
      <c r="FS2287" s="17"/>
      <c r="FT2287" s="17"/>
      <c r="FU2287" s="17"/>
      <c r="FV2287" s="17"/>
      <c r="FW2287" s="17"/>
      <c r="FX2287" s="17"/>
      <c r="FY2287" s="17"/>
      <c r="FZ2287" s="17"/>
      <c r="GA2287" s="17"/>
      <c r="GB2287" s="17"/>
      <c r="GC2287" s="17"/>
      <c r="GD2287" s="17"/>
      <c r="GE2287" s="17"/>
      <c r="GF2287" s="17"/>
      <c r="GG2287" s="17"/>
      <c r="GH2287" s="17"/>
      <c r="GI2287" s="17"/>
      <c r="GJ2287" s="17"/>
      <c r="GK2287" s="17"/>
      <c r="GL2287" s="17"/>
      <c r="GM2287" s="17"/>
      <c r="GN2287" s="17"/>
      <c r="GO2287" s="17"/>
      <c r="GP2287" s="17"/>
      <c r="GQ2287" s="17"/>
      <c r="GR2287" s="17"/>
      <c r="GS2287" s="17"/>
      <c r="GT2287" s="17"/>
      <c r="GU2287" s="17"/>
      <c r="GV2287" s="17"/>
      <c r="GW2287" s="17"/>
      <c r="GX2287" s="17"/>
      <c r="GY2287" s="17"/>
      <c r="GZ2287" s="17"/>
      <c r="HA2287" s="17"/>
      <c r="HB2287" s="17"/>
      <c r="HC2287" s="17"/>
      <c r="HD2287" s="17"/>
      <c r="HE2287" s="17"/>
      <c r="HF2287" s="17"/>
      <c r="HG2287" s="17"/>
      <c r="HH2287" s="17"/>
      <c r="HI2287" s="17"/>
      <c r="HJ2287" s="17"/>
      <c r="HK2287" s="17"/>
      <c r="HL2287" s="17"/>
      <c r="HM2287" s="17"/>
      <c r="HN2287" s="17"/>
      <c r="HO2287" s="17"/>
      <c r="HP2287" s="17"/>
      <c r="HQ2287" s="17"/>
      <c r="HR2287" s="17"/>
      <c r="HS2287" s="17"/>
      <c r="HT2287" s="17"/>
      <c r="HU2287" s="17"/>
      <c r="HV2287" s="17"/>
      <c r="HW2287" s="17"/>
      <c r="HX2287" s="17"/>
      <c r="HY2287" s="17"/>
      <c r="HZ2287" s="17"/>
      <c r="IA2287" s="17"/>
      <c r="IB2287" s="17"/>
      <c r="IC2287" s="17"/>
      <c r="ID2287" s="17"/>
      <c r="IE2287" s="17"/>
      <c r="IF2287" s="17"/>
      <c r="IG2287" s="17"/>
      <c r="IH2287" s="17"/>
      <c r="II2287" s="17"/>
      <c r="IJ2287" s="17"/>
      <c r="IK2287" s="17"/>
      <c r="IL2287" s="17"/>
      <c r="IM2287" s="17"/>
      <c r="IN2287" s="17"/>
      <c r="IO2287" s="17"/>
      <c r="IP2287" s="17"/>
      <c r="IQ2287" s="17"/>
      <c r="IR2287" s="17"/>
      <c r="IS2287" s="17"/>
      <c r="IT2287" s="17"/>
      <c r="IU2287" s="17"/>
    </row>
    <row r="2288" spans="2:255" s="18" customFormat="1" ht="30.2" customHeight="1">
      <c r="B2288" s="41"/>
      <c r="C2288" s="12"/>
      <c r="E2288" s="13"/>
      <c r="F2288" s="14"/>
      <c r="H2288" s="19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  <c r="AD2288" s="17"/>
      <c r="AE2288" s="17"/>
      <c r="AF2288" s="17"/>
      <c r="AG2288" s="17"/>
      <c r="AH2288" s="17"/>
      <c r="AI2288" s="17"/>
      <c r="AJ2288" s="17"/>
      <c r="AK2288" s="17"/>
      <c r="AL2288" s="17"/>
      <c r="AM2288" s="17"/>
      <c r="AN2288" s="17"/>
      <c r="AO2288" s="17"/>
      <c r="AP2288" s="17"/>
      <c r="AQ2288" s="17"/>
      <c r="AR2288" s="17"/>
      <c r="AS2288" s="17"/>
      <c r="AT2288" s="17"/>
      <c r="AU2288" s="17"/>
      <c r="AV2288" s="17"/>
      <c r="AW2288" s="17"/>
      <c r="AX2288" s="17"/>
      <c r="AY2288" s="17"/>
      <c r="AZ2288" s="17"/>
      <c r="BA2288" s="17"/>
      <c r="BB2288" s="17"/>
      <c r="BC2288" s="17"/>
      <c r="BD2288" s="17"/>
      <c r="BE2288" s="17"/>
      <c r="BF2288" s="17"/>
      <c r="BG2288" s="17"/>
      <c r="BH2288" s="17"/>
      <c r="BI2288" s="17"/>
      <c r="BJ2288" s="17"/>
      <c r="BK2288" s="17"/>
      <c r="BL2288" s="17"/>
      <c r="BM2288" s="17"/>
      <c r="BN2288" s="17"/>
      <c r="BO2288" s="17"/>
      <c r="BP2288" s="17"/>
      <c r="BQ2288" s="17"/>
      <c r="BR2288" s="17"/>
      <c r="BS2288" s="17"/>
      <c r="BT2288" s="17"/>
      <c r="BU2288" s="17"/>
      <c r="BV2288" s="17"/>
      <c r="BW2288" s="17"/>
      <c r="BX2288" s="17"/>
      <c r="BY2288" s="17"/>
      <c r="BZ2288" s="17"/>
      <c r="CA2288" s="17"/>
      <c r="CB2288" s="17"/>
      <c r="CC2288" s="17"/>
      <c r="CD2288" s="17"/>
      <c r="CE2288" s="17"/>
      <c r="CF2288" s="17"/>
      <c r="CG2288" s="17"/>
      <c r="CH2288" s="17"/>
      <c r="CI2288" s="17"/>
      <c r="CJ2288" s="17"/>
      <c r="CK2288" s="17"/>
      <c r="CL2288" s="17"/>
      <c r="CM2288" s="17"/>
      <c r="CN2288" s="17"/>
      <c r="CO2288" s="17"/>
      <c r="CP2288" s="17"/>
      <c r="CQ2288" s="17"/>
      <c r="CR2288" s="17"/>
      <c r="CS2288" s="17"/>
      <c r="CT2288" s="17"/>
      <c r="CU2288" s="17"/>
      <c r="CV2288" s="17"/>
      <c r="CW2288" s="17"/>
      <c r="CX2288" s="17"/>
      <c r="CY2288" s="17"/>
      <c r="CZ2288" s="17"/>
      <c r="DA2288" s="17"/>
      <c r="DB2288" s="17"/>
      <c r="DC2288" s="17"/>
      <c r="DD2288" s="17"/>
      <c r="DE2288" s="17"/>
      <c r="DF2288" s="17"/>
      <c r="DG2288" s="17"/>
      <c r="DH2288" s="17"/>
      <c r="DI2288" s="17"/>
      <c r="DJ2288" s="17"/>
      <c r="DK2288" s="17"/>
      <c r="DL2288" s="17"/>
      <c r="DM2288" s="17"/>
      <c r="DN2288" s="17"/>
      <c r="DO2288" s="17"/>
      <c r="DP2288" s="17"/>
      <c r="DQ2288" s="17"/>
      <c r="DR2288" s="17"/>
      <c r="DS2288" s="17"/>
      <c r="DT2288" s="17"/>
      <c r="DU2288" s="17"/>
      <c r="DV2288" s="17"/>
      <c r="DW2288" s="17"/>
      <c r="DX2288" s="17"/>
      <c r="DY2288" s="17"/>
      <c r="DZ2288" s="17"/>
      <c r="EA2288" s="17"/>
      <c r="EB2288" s="17"/>
      <c r="EC2288" s="17"/>
      <c r="ED2288" s="17"/>
      <c r="EE2288" s="17"/>
      <c r="EF2288" s="17"/>
      <c r="EG2288" s="17"/>
      <c r="EH2288" s="17"/>
      <c r="EI2288" s="17"/>
      <c r="EJ2288" s="17"/>
      <c r="EK2288" s="17"/>
      <c r="EL2288" s="17"/>
      <c r="EM2288" s="17"/>
      <c r="EN2288" s="17"/>
      <c r="EO2288" s="17"/>
      <c r="EP2288" s="17"/>
      <c r="EQ2288" s="17"/>
      <c r="ER2288" s="17"/>
      <c r="ES2288" s="17"/>
      <c r="ET2288" s="17"/>
      <c r="EU2288" s="17"/>
      <c r="EV2288" s="17"/>
      <c r="EW2288" s="17"/>
      <c r="EX2288" s="17"/>
      <c r="EY2288" s="17"/>
      <c r="EZ2288" s="17"/>
      <c r="FA2288" s="17"/>
      <c r="FB2288" s="17"/>
      <c r="FC2288" s="17"/>
      <c r="FD2288" s="17"/>
      <c r="FE2288" s="17"/>
      <c r="FF2288" s="17"/>
      <c r="FG2288" s="17"/>
      <c r="FH2288" s="17"/>
      <c r="FI2288" s="17"/>
      <c r="FJ2288" s="17"/>
      <c r="FK2288" s="17"/>
      <c r="FL2288" s="17"/>
      <c r="FM2288" s="17"/>
      <c r="FN2288" s="17"/>
      <c r="FO2288" s="17"/>
      <c r="FP2288" s="17"/>
      <c r="FQ2288" s="17"/>
      <c r="FR2288" s="17"/>
      <c r="FS2288" s="17"/>
      <c r="FT2288" s="17"/>
      <c r="FU2288" s="17"/>
      <c r="FV2288" s="17"/>
      <c r="FW2288" s="17"/>
      <c r="FX2288" s="17"/>
      <c r="FY2288" s="17"/>
      <c r="FZ2288" s="17"/>
      <c r="GA2288" s="17"/>
      <c r="GB2288" s="17"/>
      <c r="GC2288" s="17"/>
      <c r="GD2288" s="17"/>
      <c r="GE2288" s="17"/>
      <c r="GF2288" s="17"/>
      <c r="GG2288" s="17"/>
      <c r="GH2288" s="17"/>
      <c r="GI2288" s="17"/>
      <c r="GJ2288" s="17"/>
      <c r="GK2288" s="17"/>
      <c r="GL2288" s="17"/>
      <c r="GM2288" s="17"/>
      <c r="GN2288" s="17"/>
      <c r="GO2288" s="17"/>
      <c r="GP2288" s="17"/>
      <c r="GQ2288" s="17"/>
      <c r="GR2288" s="17"/>
      <c r="GS2288" s="17"/>
      <c r="GT2288" s="17"/>
      <c r="GU2288" s="17"/>
      <c r="GV2288" s="17"/>
      <c r="GW2288" s="17"/>
      <c r="GX2288" s="17"/>
      <c r="GY2288" s="17"/>
      <c r="GZ2288" s="17"/>
      <c r="HA2288" s="17"/>
      <c r="HB2288" s="17"/>
      <c r="HC2288" s="17"/>
      <c r="HD2288" s="17"/>
      <c r="HE2288" s="17"/>
      <c r="HF2288" s="17"/>
      <c r="HG2288" s="17"/>
      <c r="HH2288" s="17"/>
      <c r="HI2288" s="17"/>
      <c r="HJ2288" s="17"/>
      <c r="HK2288" s="17"/>
      <c r="HL2288" s="17"/>
      <c r="HM2288" s="17"/>
      <c r="HN2288" s="17"/>
      <c r="HO2288" s="17"/>
      <c r="HP2288" s="17"/>
      <c r="HQ2288" s="17"/>
      <c r="HR2288" s="17"/>
      <c r="HS2288" s="17"/>
      <c r="HT2288" s="17"/>
      <c r="HU2288" s="17"/>
      <c r="HV2288" s="17"/>
      <c r="HW2288" s="17"/>
      <c r="HX2288" s="17"/>
      <c r="HY2288" s="17"/>
      <c r="HZ2288" s="17"/>
      <c r="IA2288" s="17"/>
      <c r="IB2288" s="17"/>
      <c r="IC2288" s="17"/>
      <c r="ID2288" s="17"/>
      <c r="IE2288" s="17"/>
      <c r="IF2288" s="17"/>
      <c r="IG2288" s="17"/>
      <c r="IH2288" s="17"/>
      <c r="II2288" s="17"/>
      <c r="IJ2288" s="17"/>
      <c r="IK2288" s="17"/>
      <c r="IL2288" s="17"/>
      <c r="IM2288" s="17"/>
      <c r="IN2288" s="17"/>
      <c r="IO2288" s="17"/>
      <c r="IP2288" s="17"/>
      <c r="IQ2288" s="17"/>
      <c r="IR2288" s="17"/>
      <c r="IS2288" s="17"/>
      <c r="IT2288" s="17"/>
      <c r="IU2288" s="17"/>
    </row>
    <row r="2289" spans="2:255" s="18" customFormat="1" ht="30.2" customHeight="1">
      <c r="B2289" s="41"/>
      <c r="C2289" s="12"/>
      <c r="E2289" s="13"/>
      <c r="F2289" s="14"/>
      <c r="H2289" s="19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  <c r="AB2289" s="17"/>
      <c r="AC2289" s="17"/>
      <c r="AD2289" s="17"/>
      <c r="AE2289" s="17"/>
      <c r="AF2289" s="17"/>
      <c r="AG2289" s="17"/>
      <c r="AH2289" s="17"/>
      <c r="AI2289" s="17"/>
      <c r="AJ2289" s="17"/>
      <c r="AK2289" s="17"/>
      <c r="AL2289" s="17"/>
      <c r="AM2289" s="17"/>
      <c r="AN2289" s="17"/>
      <c r="AO2289" s="17"/>
      <c r="AP2289" s="17"/>
      <c r="AQ2289" s="17"/>
      <c r="AR2289" s="17"/>
      <c r="AS2289" s="17"/>
      <c r="AT2289" s="17"/>
      <c r="AU2289" s="17"/>
      <c r="AV2289" s="17"/>
      <c r="AW2289" s="17"/>
      <c r="AX2289" s="17"/>
      <c r="AY2289" s="17"/>
      <c r="AZ2289" s="17"/>
      <c r="BA2289" s="17"/>
      <c r="BB2289" s="17"/>
      <c r="BC2289" s="17"/>
      <c r="BD2289" s="17"/>
      <c r="BE2289" s="17"/>
      <c r="BF2289" s="17"/>
      <c r="BG2289" s="17"/>
      <c r="BH2289" s="17"/>
      <c r="BI2289" s="17"/>
      <c r="BJ2289" s="17"/>
      <c r="BK2289" s="17"/>
      <c r="BL2289" s="17"/>
      <c r="BM2289" s="17"/>
      <c r="BN2289" s="17"/>
      <c r="BO2289" s="17"/>
      <c r="BP2289" s="17"/>
      <c r="BQ2289" s="17"/>
      <c r="BR2289" s="17"/>
      <c r="BS2289" s="17"/>
      <c r="BT2289" s="17"/>
      <c r="BU2289" s="17"/>
      <c r="BV2289" s="17"/>
      <c r="BW2289" s="17"/>
      <c r="BX2289" s="17"/>
      <c r="BY2289" s="17"/>
      <c r="BZ2289" s="17"/>
      <c r="CA2289" s="17"/>
      <c r="CB2289" s="17"/>
      <c r="CC2289" s="17"/>
      <c r="CD2289" s="17"/>
      <c r="CE2289" s="17"/>
      <c r="CF2289" s="17"/>
      <c r="CG2289" s="17"/>
      <c r="CH2289" s="17"/>
      <c r="CI2289" s="17"/>
      <c r="CJ2289" s="17"/>
      <c r="CK2289" s="17"/>
      <c r="CL2289" s="17"/>
      <c r="CM2289" s="17"/>
      <c r="CN2289" s="17"/>
      <c r="CO2289" s="17"/>
      <c r="CP2289" s="17"/>
      <c r="CQ2289" s="17"/>
      <c r="CR2289" s="17"/>
      <c r="CS2289" s="17"/>
      <c r="CT2289" s="17"/>
      <c r="CU2289" s="17"/>
      <c r="CV2289" s="17"/>
      <c r="CW2289" s="17"/>
      <c r="CX2289" s="17"/>
      <c r="CY2289" s="17"/>
      <c r="CZ2289" s="17"/>
      <c r="DA2289" s="17"/>
      <c r="DB2289" s="17"/>
      <c r="DC2289" s="17"/>
      <c r="DD2289" s="17"/>
      <c r="DE2289" s="17"/>
      <c r="DF2289" s="17"/>
      <c r="DG2289" s="17"/>
      <c r="DH2289" s="17"/>
      <c r="DI2289" s="17"/>
      <c r="DJ2289" s="17"/>
      <c r="DK2289" s="17"/>
      <c r="DL2289" s="17"/>
      <c r="DM2289" s="17"/>
      <c r="DN2289" s="17"/>
      <c r="DO2289" s="17"/>
      <c r="DP2289" s="17"/>
      <c r="DQ2289" s="17"/>
      <c r="DR2289" s="17"/>
      <c r="DS2289" s="17"/>
      <c r="DT2289" s="17"/>
      <c r="DU2289" s="17"/>
      <c r="DV2289" s="17"/>
      <c r="DW2289" s="17"/>
      <c r="DX2289" s="17"/>
      <c r="DY2289" s="17"/>
      <c r="DZ2289" s="17"/>
      <c r="EA2289" s="17"/>
      <c r="EB2289" s="17"/>
      <c r="EC2289" s="17"/>
      <c r="ED2289" s="17"/>
      <c r="EE2289" s="17"/>
      <c r="EF2289" s="17"/>
      <c r="EG2289" s="17"/>
      <c r="EH2289" s="17"/>
      <c r="EI2289" s="17"/>
      <c r="EJ2289" s="17"/>
      <c r="EK2289" s="17"/>
      <c r="EL2289" s="17"/>
      <c r="EM2289" s="17"/>
      <c r="EN2289" s="17"/>
      <c r="EO2289" s="17"/>
      <c r="EP2289" s="17"/>
      <c r="EQ2289" s="17"/>
      <c r="ER2289" s="17"/>
      <c r="ES2289" s="17"/>
      <c r="ET2289" s="17"/>
      <c r="EU2289" s="17"/>
      <c r="EV2289" s="17"/>
      <c r="EW2289" s="17"/>
      <c r="EX2289" s="17"/>
      <c r="EY2289" s="17"/>
      <c r="EZ2289" s="17"/>
      <c r="FA2289" s="17"/>
      <c r="FB2289" s="17"/>
      <c r="FC2289" s="17"/>
      <c r="FD2289" s="17"/>
      <c r="FE2289" s="17"/>
      <c r="FF2289" s="17"/>
      <c r="FG2289" s="17"/>
      <c r="FH2289" s="17"/>
      <c r="FI2289" s="17"/>
      <c r="FJ2289" s="17"/>
      <c r="FK2289" s="17"/>
      <c r="FL2289" s="17"/>
      <c r="FM2289" s="17"/>
      <c r="FN2289" s="17"/>
      <c r="FO2289" s="17"/>
      <c r="FP2289" s="17"/>
      <c r="FQ2289" s="17"/>
      <c r="FR2289" s="17"/>
      <c r="FS2289" s="17"/>
      <c r="FT2289" s="17"/>
      <c r="FU2289" s="17"/>
      <c r="FV2289" s="17"/>
      <c r="FW2289" s="17"/>
      <c r="FX2289" s="17"/>
      <c r="FY2289" s="17"/>
      <c r="FZ2289" s="17"/>
      <c r="GA2289" s="17"/>
      <c r="GB2289" s="17"/>
      <c r="GC2289" s="17"/>
      <c r="GD2289" s="17"/>
      <c r="GE2289" s="17"/>
      <c r="GF2289" s="17"/>
      <c r="GG2289" s="17"/>
      <c r="GH2289" s="17"/>
      <c r="GI2289" s="17"/>
      <c r="GJ2289" s="17"/>
      <c r="GK2289" s="17"/>
      <c r="GL2289" s="17"/>
      <c r="GM2289" s="17"/>
      <c r="GN2289" s="17"/>
      <c r="GO2289" s="17"/>
      <c r="GP2289" s="17"/>
      <c r="GQ2289" s="17"/>
      <c r="GR2289" s="17"/>
      <c r="GS2289" s="17"/>
      <c r="GT2289" s="17"/>
      <c r="GU2289" s="17"/>
      <c r="GV2289" s="17"/>
      <c r="GW2289" s="17"/>
      <c r="GX2289" s="17"/>
      <c r="GY2289" s="17"/>
      <c r="GZ2289" s="17"/>
      <c r="HA2289" s="17"/>
      <c r="HB2289" s="17"/>
      <c r="HC2289" s="17"/>
      <c r="HD2289" s="17"/>
      <c r="HE2289" s="17"/>
      <c r="HF2289" s="17"/>
      <c r="HG2289" s="17"/>
      <c r="HH2289" s="17"/>
      <c r="HI2289" s="17"/>
      <c r="HJ2289" s="17"/>
      <c r="HK2289" s="17"/>
      <c r="HL2289" s="17"/>
      <c r="HM2289" s="17"/>
      <c r="HN2289" s="17"/>
      <c r="HO2289" s="17"/>
      <c r="HP2289" s="17"/>
      <c r="HQ2289" s="17"/>
      <c r="HR2289" s="17"/>
      <c r="HS2289" s="17"/>
      <c r="HT2289" s="17"/>
      <c r="HU2289" s="17"/>
      <c r="HV2289" s="17"/>
      <c r="HW2289" s="17"/>
      <c r="HX2289" s="17"/>
      <c r="HY2289" s="17"/>
      <c r="HZ2289" s="17"/>
      <c r="IA2289" s="17"/>
      <c r="IB2289" s="17"/>
      <c r="IC2289" s="17"/>
      <c r="ID2289" s="17"/>
      <c r="IE2289" s="17"/>
      <c r="IF2289" s="17"/>
      <c r="IG2289" s="17"/>
      <c r="IH2289" s="17"/>
      <c r="II2289" s="17"/>
      <c r="IJ2289" s="17"/>
      <c r="IK2289" s="17"/>
      <c r="IL2289" s="17"/>
      <c r="IM2289" s="17"/>
      <c r="IN2289" s="17"/>
      <c r="IO2289" s="17"/>
      <c r="IP2289" s="17"/>
      <c r="IQ2289" s="17"/>
      <c r="IR2289" s="17"/>
      <c r="IS2289" s="17"/>
      <c r="IT2289" s="17"/>
      <c r="IU2289" s="17"/>
    </row>
    <row r="2290" spans="2:255" s="18" customFormat="1" ht="30.2" customHeight="1">
      <c r="B2290" s="41"/>
      <c r="C2290" s="12"/>
      <c r="E2290" s="13"/>
      <c r="F2290" s="14"/>
      <c r="H2290" s="19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  <c r="AD2290" s="17"/>
      <c r="AE2290" s="17"/>
      <c r="AF2290" s="17"/>
      <c r="AG2290" s="17"/>
      <c r="AH2290" s="17"/>
      <c r="AI2290" s="17"/>
      <c r="AJ2290" s="17"/>
      <c r="AK2290" s="17"/>
      <c r="AL2290" s="17"/>
      <c r="AM2290" s="17"/>
      <c r="AN2290" s="17"/>
      <c r="AO2290" s="17"/>
      <c r="AP2290" s="17"/>
      <c r="AQ2290" s="17"/>
      <c r="AR2290" s="17"/>
      <c r="AS2290" s="17"/>
      <c r="AT2290" s="17"/>
      <c r="AU2290" s="17"/>
      <c r="AV2290" s="17"/>
      <c r="AW2290" s="17"/>
      <c r="AX2290" s="17"/>
      <c r="AY2290" s="17"/>
      <c r="AZ2290" s="17"/>
      <c r="BA2290" s="17"/>
      <c r="BB2290" s="17"/>
      <c r="BC2290" s="17"/>
      <c r="BD2290" s="17"/>
      <c r="BE2290" s="17"/>
      <c r="BF2290" s="17"/>
      <c r="BG2290" s="17"/>
      <c r="BH2290" s="17"/>
      <c r="BI2290" s="17"/>
      <c r="BJ2290" s="17"/>
      <c r="BK2290" s="17"/>
      <c r="BL2290" s="17"/>
      <c r="BM2290" s="17"/>
      <c r="BN2290" s="17"/>
      <c r="BO2290" s="17"/>
      <c r="BP2290" s="17"/>
      <c r="BQ2290" s="17"/>
      <c r="BR2290" s="17"/>
      <c r="BS2290" s="17"/>
      <c r="BT2290" s="17"/>
      <c r="BU2290" s="17"/>
      <c r="BV2290" s="17"/>
      <c r="BW2290" s="17"/>
      <c r="BX2290" s="17"/>
      <c r="BY2290" s="17"/>
      <c r="BZ2290" s="17"/>
      <c r="CA2290" s="17"/>
      <c r="CB2290" s="17"/>
      <c r="CC2290" s="17"/>
      <c r="CD2290" s="17"/>
      <c r="CE2290" s="17"/>
      <c r="CF2290" s="17"/>
      <c r="CG2290" s="17"/>
      <c r="CH2290" s="17"/>
      <c r="CI2290" s="17"/>
      <c r="CJ2290" s="17"/>
      <c r="CK2290" s="17"/>
      <c r="CL2290" s="17"/>
      <c r="CM2290" s="17"/>
      <c r="CN2290" s="17"/>
      <c r="CO2290" s="17"/>
      <c r="CP2290" s="17"/>
      <c r="CQ2290" s="17"/>
      <c r="CR2290" s="17"/>
      <c r="CS2290" s="17"/>
      <c r="CT2290" s="17"/>
      <c r="CU2290" s="17"/>
      <c r="CV2290" s="17"/>
      <c r="CW2290" s="17"/>
      <c r="CX2290" s="17"/>
      <c r="CY2290" s="17"/>
      <c r="CZ2290" s="17"/>
      <c r="DA2290" s="17"/>
      <c r="DB2290" s="17"/>
      <c r="DC2290" s="17"/>
      <c r="DD2290" s="17"/>
      <c r="DE2290" s="17"/>
      <c r="DF2290" s="17"/>
      <c r="DG2290" s="17"/>
      <c r="DH2290" s="17"/>
      <c r="DI2290" s="17"/>
      <c r="DJ2290" s="17"/>
      <c r="DK2290" s="17"/>
      <c r="DL2290" s="17"/>
      <c r="DM2290" s="17"/>
      <c r="DN2290" s="17"/>
      <c r="DO2290" s="17"/>
      <c r="DP2290" s="17"/>
      <c r="DQ2290" s="17"/>
      <c r="DR2290" s="17"/>
      <c r="DS2290" s="17"/>
      <c r="DT2290" s="17"/>
      <c r="DU2290" s="17"/>
      <c r="DV2290" s="17"/>
      <c r="DW2290" s="17"/>
      <c r="DX2290" s="17"/>
      <c r="DY2290" s="17"/>
      <c r="DZ2290" s="17"/>
      <c r="EA2290" s="17"/>
      <c r="EB2290" s="17"/>
      <c r="EC2290" s="17"/>
      <c r="ED2290" s="17"/>
      <c r="EE2290" s="17"/>
      <c r="EF2290" s="17"/>
      <c r="EG2290" s="17"/>
      <c r="EH2290" s="17"/>
      <c r="EI2290" s="17"/>
      <c r="EJ2290" s="17"/>
      <c r="EK2290" s="17"/>
      <c r="EL2290" s="17"/>
      <c r="EM2290" s="17"/>
      <c r="EN2290" s="17"/>
      <c r="EO2290" s="17"/>
      <c r="EP2290" s="17"/>
      <c r="EQ2290" s="17"/>
      <c r="ER2290" s="17"/>
      <c r="ES2290" s="17"/>
      <c r="ET2290" s="17"/>
      <c r="EU2290" s="17"/>
      <c r="EV2290" s="17"/>
      <c r="EW2290" s="17"/>
      <c r="EX2290" s="17"/>
      <c r="EY2290" s="17"/>
      <c r="EZ2290" s="17"/>
      <c r="FA2290" s="17"/>
      <c r="FB2290" s="17"/>
      <c r="FC2290" s="17"/>
      <c r="FD2290" s="17"/>
      <c r="FE2290" s="17"/>
      <c r="FF2290" s="17"/>
      <c r="FG2290" s="17"/>
      <c r="FH2290" s="17"/>
      <c r="FI2290" s="17"/>
      <c r="FJ2290" s="17"/>
      <c r="FK2290" s="17"/>
      <c r="FL2290" s="17"/>
      <c r="FM2290" s="17"/>
      <c r="FN2290" s="17"/>
      <c r="FO2290" s="17"/>
      <c r="FP2290" s="17"/>
      <c r="FQ2290" s="17"/>
      <c r="FR2290" s="17"/>
      <c r="FS2290" s="17"/>
      <c r="FT2290" s="17"/>
      <c r="FU2290" s="17"/>
      <c r="FV2290" s="17"/>
      <c r="FW2290" s="17"/>
      <c r="FX2290" s="17"/>
      <c r="FY2290" s="17"/>
      <c r="FZ2290" s="17"/>
      <c r="GA2290" s="17"/>
      <c r="GB2290" s="17"/>
      <c r="GC2290" s="17"/>
      <c r="GD2290" s="17"/>
      <c r="GE2290" s="17"/>
      <c r="GF2290" s="17"/>
      <c r="GG2290" s="17"/>
      <c r="GH2290" s="17"/>
      <c r="GI2290" s="17"/>
      <c r="GJ2290" s="17"/>
      <c r="GK2290" s="17"/>
      <c r="GL2290" s="17"/>
      <c r="GM2290" s="17"/>
      <c r="GN2290" s="17"/>
      <c r="GO2290" s="17"/>
      <c r="GP2290" s="17"/>
      <c r="GQ2290" s="17"/>
      <c r="GR2290" s="17"/>
      <c r="GS2290" s="17"/>
      <c r="GT2290" s="17"/>
      <c r="GU2290" s="17"/>
      <c r="GV2290" s="17"/>
      <c r="GW2290" s="17"/>
      <c r="GX2290" s="17"/>
      <c r="GY2290" s="17"/>
      <c r="GZ2290" s="17"/>
      <c r="HA2290" s="17"/>
      <c r="HB2290" s="17"/>
      <c r="HC2290" s="17"/>
      <c r="HD2290" s="17"/>
      <c r="HE2290" s="17"/>
      <c r="HF2290" s="17"/>
      <c r="HG2290" s="17"/>
      <c r="HH2290" s="17"/>
      <c r="HI2290" s="17"/>
      <c r="HJ2290" s="17"/>
      <c r="HK2290" s="17"/>
      <c r="HL2290" s="17"/>
      <c r="HM2290" s="17"/>
      <c r="HN2290" s="17"/>
      <c r="HO2290" s="17"/>
      <c r="HP2290" s="17"/>
      <c r="HQ2290" s="17"/>
      <c r="HR2290" s="17"/>
      <c r="HS2290" s="17"/>
      <c r="HT2290" s="17"/>
      <c r="HU2290" s="17"/>
      <c r="HV2290" s="17"/>
      <c r="HW2290" s="17"/>
      <c r="HX2290" s="17"/>
      <c r="HY2290" s="17"/>
      <c r="HZ2290" s="17"/>
      <c r="IA2290" s="17"/>
      <c r="IB2290" s="17"/>
      <c r="IC2290" s="17"/>
      <c r="ID2290" s="17"/>
      <c r="IE2290" s="17"/>
      <c r="IF2290" s="17"/>
      <c r="IG2290" s="17"/>
      <c r="IH2290" s="17"/>
      <c r="II2290" s="17"/>
      <c r="IJ2290" s="17"/>
      <c r="IK2290" s="17"/>
      <c r="IL2290" s="17"/>
      <c r="IM2290" s="17"/>
      <c r="IN2290" s="17"/>
      <c r="IO2290" s="17"/>
      <c r="IP2290" s="17"/>
      <c r="IQ2290" s="17"/>
      <c r="IR2290" s="17"/>
      <c r="IS2290" s="17"/>
      <c r="IT2290" s="17"/>
      <c r="IU2290" s="17"/>
    </row>
    <row r="2291" spans="2:255" s="18" customFormat="1" ht="30.2" customHeight="1">
      <c r="B2291" s="41"/>
      <c r="C2291" s="12"/>
      <c r="E2291" s="13"/>
      <c r="F2291" s="14"/>
      <c r="H2291" s="19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  <c r="AB2291" s="17"/>
      <c r="AC2291" s="17"/>
      <c r="AD2291" s="17"/>
      <c r="AE2291" s="17"/>
      <c r="AF2291" s="17"/>
      <c r="AG2291" s="17"/>
      <c r="AH2291" s="17"/>
      <c r="AI2291" s="17"/>
      <c r="AJ2291" s="17"/>
      <c r="AK2291" s="17"/>
      <c r="AL2291" s="17"/>
      <c r="AM2291" s="17"/>
      <c r="AN2291" s="17"/>
      <c r="AO2291" s="17"/>
      <c r="AP2291" s="17"/>
      <c r="AQ2291" s="17"/>
      <c r="AR2291" s="17"/>
      <c r="AS2291" s="17"/>
      <c r="AT2291" s="17"/>
      <c r="AU2291" s="17"/>
      <c r="AV2291" s="17"/>
      <c r="AW2291" s="17"/>
      <c r="AX2291" s="17"/>
      <c r="AY2291" s="17"/>
      <c r="AZ2291" s="17"/>
      <c r="BA2291" s="17"/>
      <c r="BB2291" s="17"/>
      <c r="BC2291" s="17"/>
      <c r="BD2291" s="17"/>
      <c r="BE2291" s="17"/>
      <c r="BF2291" s="17"/>
      <c r="BG2291" s="17"/>
      <c r="BH2291" s="17"/>
      <c r="BI2291" s="17"/>
      <c r="BJ2291" s="17"/>
      <c r="BK2291" s="17"/>
      <c r="BL2291" s="17"/>
      <c r="BM2291" s="17"/>
      <c r="BN2291" s="17"/>
      <c r="BO2291" s="17"/>
      <c r="BP2291" s="17"/>
      <c r="BQ2291" s="17"/>
      <c r="BR2291" s="17"/>
      <c r="BS2291" s="17"/>
      <c r="BT2291" s="17"/>
      <c r="BU2291" s="17"/>
      <c r="BV2291" s="17"/>
      <c r="BW2291" s="17"/>
      <c r="BX2291" s="17"/>
      <c r="BY2291" s="17"/>
      <c r="BZ2291" s="17"/>
      <c r="CA2291" s="17"/>
      <c r="CB2291" s="17"/>
      <c r="CC2291" s="17"/>
      <c r="CD2291" s="17"/>
      <c r="CE2291" s="17"/>
      <c r="CF2291" s="17"/>
      <c r="CG2291" s="17"/>
      <c r="CH2291" s="17"/>
      <c r="CI2291" s="17"/>
      <c r="CJ2291" s="17"/>
      <c r="CK2291" s="17"/>
      <c r="CL2291" s="17"/>
      <c r="CM2291" s="17"/>
      <c r="CN2291" s="17"/>
      <c r="CO2291" s="17"/>
      <c r="CP2291" s="17"/>
      <c r="CQ2291" s="17"/>
      <c r="CR2291" s="17"/>
      <c r="CS2291" s="17"/>
      <c r="CT2291" s="17"/>
      <c r="CU2291" s="17"/>
      <c r="CV2291" s="17"/>
      <c r="CW2291" s="17"/>
      <c r="CX2291" s="17"/>
      <c r="CY2291" s="17"/>
      <c r="CZ2291" s="17"/>
      <c r="DA2291" s="17"/>
      <c r="DB2291" s="17"/>
      <c r="DC2291" s="17"/>
      <c r="DD2291" s="17"/>
      <c r="DE2291" s="17"/>
      <c r="DF2291" s="17"/>
      <c r="DG2291" s="17"/>
      <c r="DH2291" s="17"/>
      <c r="DI2291" s="17"/>
      <c r="DJ2291" s="17"/>
      <c r="DK2291" s="17"/>
      <c r="DL2291" s="17"/>
      <c r="DM2291" s="17"/>
      <c r="DN2291" s="17"/>
      <c r="DO2291" s="17"/>
      <c r="DP2291" s="17"/>
      <c r="DQ2291" s="17"/>
      <c r="DR2291" s="17"/>
      <c r="DS2291" s="17"/>
      <c r="DT2291" s="17"/>
      <c r="DU2291" s="17"/>
      <c r="DV2291" s="17"/>
      <c r="DW2291" s="17"/>
      <c r="DX2291" s="17"/>
      <c r="DY2291" s="17"/>
      <c r="DZ2291" s="17"/>
      <c r="EA2291" s="17"/>
      <c r="EB2291" s="17"/>
      <c r="EC2291" s="17"/>
      <c r="ED2291" s="17"/>
      <c r="EE2291" s="17"/>
      <c r="EF2291" s="17"/>
      <c r="EG2291" s="17"/>
      <c r="EH2291" s="17"/>
      <c r="EI2291" s="17"/>
      <c r="EJ2291" s="17"/>
      <c r="EK2291" s="17"/>
      <c r="EL2291" s="17"/>
      <c r="EM2291" s="17"/>
      <c r="EN2291" s="17"/>
      <c r="EO2291" s="17"/>
      <c r="EP2291" s="17"/>
      <c r="EQ2291" s="17"/>
      <c r="ER2291" s="17"/>
      <c r="ES2291" s="17"/>
      <c r="ET2291" s="17"/>
      <c r="EU2291" s="17"/>
      <c r="EV2291" s="17"/>
      <c r="EW2291" s="17"/>
      <c r="EX2291" s="17"/>
      <c r="EY2291" s="17"/>
      <c r="EZ2291" s="17"/>
      <c r="FA2291" s="17"/>
      <c r="FB2291" s="17"/>
      <c r="FC2291" s="17"/>
      <c r="FD2291" s="17"/>
      <c r="FE2291" s="17"/>
      <c r="FF2291" s="17"/>
      <c r="FG2291" s="17"/>
      <c r="FH2291" s="17"/>
      <c r="FI2291" s="17"/>
      <c r="FJ2291" s="17"/>
      <c r="FK2291" s="17"/>
      <c r="FL2291" s="17"/>
      <c r="FM2291" s="17"/>
      <c r="FN2291" s="17"/>
      <c r="FO2291" s="17"/>
      <c r="FP2291" s="17"/>
      <c r="FQ2291" s="17"/>
      <c r="FR2291" s="17"/>
      <c r="FS2291" s="17"/>
      <c r="FT2291" s="17"/>
      <c r="FU2291" s="17"/>
      <c r="FV2291" s="17"/>
      <c r="FW2291" s="17"/>
      <c r="FX2291" s="17"/>
      <c r="FY2291" s="17"/>
      <c r="FZ2291" s="17"/>
      <c r="GA2291" s="17"/>
      <c r="GB2291" s="17"/>
      <c r="GC2291" s="17"/>
      <c r="GD2291" s="17"/>
      <c r="GE2291" s="17"/>
      <c r="GF2291" s="17"/>
      <c r="GG2291" s="17"/>
      <c r="GH2291" s="17"/>
      <c r="GI2291" s="17"/>
      <c r="GJ2291" s="17"/>
      <c r="GK2291" s="17"/>
      <c r="GL2291" s="17"/>
      <c r="GM2291" s="17"/>
      <c r="GN2291" s="17"/>
      <c r="GO2291" s="17"/>
      <c r="GP2291" s="17"/>
      <c r="GQ2291" s="17"/>
      <c r="GR2291" s="17"/>
      <c r="GS2291" s="17"/>
      <c r="GT2291" s="17"/>
      <c r="GU2291" s="17"/>
      <c r="GV2291" s="17"/>
      <c r="GW2291" s="17"/>
      <c r="GX2291" s="17"/>
      <c r="GY2291" s="17"/>
      <c r="GZ2291" s="17"/>
      <c r="HA2291" s="17"/>
      <c r="HB2291" s="17"/>
      <c r="HC2291" s="17"/>
      <c r="HD2291" s="17"/>
      <c r="HE2291" s="17"/>
      <c r="HF2291" s="17"/>
      <c r="HG2291" s="17"/>
      <c r="HH2291" s="17"/>
      <c r="HI2291" s="17"/>
      <c r="HJ2291" s="17"/>
      <c r="HK2291" s="17"/>
      <c r="HL2291" s="17"/>
      <c r="HM2291" s="17"/>
      <c r="HN2291" s="17"/>
      <c r="HO2291" s="17"/>
      <c r="HP2291" s="17"/>
      <c r="HQ2291" s="17"/>
      <c r="HR2291" s="17"/>
      <c r="HS2291" s="17"/>
      <c r="HT2291" s="17"/>
      <c r="HU2291" s="17"/>
      <c r="HV2291" s="17"/>
      <c r="HW2291" s="17"/>
      <c r="HX2291" s="17"/>
      <c r="HY2291" s="17"/>
      <c r="HZ2291" s="17"/>
      <c r="IA2291" s="17"/>
      <c r="IB2291" s="17"/>
      <c r="IC2291" s="17"/>
      <c r="ID2291" s="17"/>
      <c r="IE2291" s="17"/>
      <c r="IF2291" s="17"/>
      <c r="IG2291" s="17"/>
      <c r="IH2291" s="17"/>
      <c r="II2291" s="17"/>
      <c r="IJ2291" s="17"/>
      <c r="IK2291" s="17"/>
      <c r="IL2291" s="17"/>
      <c r="IM2291" s="17"/>
      <c r="IN2291" s="17"/>
      <c r="IO2291" s="17"/>
      <c r="IP2291" s="17"/>
      <c r="IQ2291" s="17"/>
      <c r="IR2291" s="17"/>
      <c r="IS2291" s="17"/>
      <c r="IT2291" s="17"/>
      <c r="IU2291" s="17"/>
    </row>
    <row r="2292" spans="2:255" s="18" customFormat="1" ht="30.2" customHeight="1">
      <c r="B2292" s="41"/>
      <c r="C2292" s="12"/>
      <c r="E2292" s="13"/>
      <c r="F2292" s="14"/>
      <c r="H2292" s="19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  <c r="AD2292" s="17"/>
      <c r="AE2292" s="17"/>
      <c r="AF2292" s="17"/>
      <c r="AG2292" s="17"/>
      <c r="AH2292" s="17"/>
      <c r="AI2292" s="17"/>
      <c r="AJ2292" s="17"/>
      <c r="AK2292" s="17"/>
      <c r="AL2292" s="17"/>
      <c r="AM2292" s="17"/>
      <c r="AN2292" s="17"/>
      <c r="AO2292" s="17"/>
      <c r="AP2292" s="17"/>
      <c r="AQ2292" s="17"/>
      <c r="AR2292" s="17"/>
      <c r="AS2292" s="17"/>
      <c r="AT2292" s="17"/>
      <c r="AU2292" s="17"/>
      <c r="AV2292" s="17"/>
      <c r="AW2292" s="17"/>
      <c r="AX2292" s="17"/>
      <c r="AY2292" s="17"/>
      <c r="AZ2292" s="17"/>
      <c r="BA2292" s="17"/>
      <c r="BB2292" s="17"/>
      <c r="BC2292" s="17"/>
      <c r="BD2292" s="17"/>
      <c r="BE2292" s="17"/>
      <c r="BF2292" s="17"/>
      <c r="BG2292" s="17"/>
      <c r="BH2292" s="17"/>
      <c r="BI2292" s="17"/>
      <c r="BJ2292" s="17"/>
      <c r="BK2292" s="17"/>
      <c r="BL2292" s="17"/>
      <c r="BM2292" s="17"/>
      <c r="BN2292" s="17"/>
      <c r="BO2292" s="17"/>
      <c r="BP2292" s="17"/>
      <c r="BQ2292" s="17"/>
      <c r="BR2292" s="17"/>
      <c r="BS2292" s="17"/>
      <c r="BT2292" s="17"/>
      <c r="BU2292" s="17"/>
      <c r="BV2292" s="17"/>
      <c r="BW2292" s="17"/>
      <c r="BX2292" s="17"/>
      <c r="BY2292" s="17"/>
      <c r="BZ2292" s="17"/>
      <c r="CA2292" s="17"/>
      <c r="CB2292" s="17"/>
      <c r="CC2292" s="17"/>
      <c r="CD2292" s="17"/>
      <c r="CE2292" s="17"/>
      <c r="CF2292" s="17"/>
      <c r="CG2292" s="17"/>
      <c r="CH2292" s="17"/>
      <c r="CI2292" s="17"/>
      <c r="CJ2292" s="17"/>
      <c r="CK2292" s="17"/>
      <c r="CL2292" s="17"/>
      <c r="CM2292" s="17"/>
      <c r="CN2292" s="17"/>
      <c r="CO2292" s="17"/>
      <c r="CP2292" s="17"/>
      <c r="CQ2292" s="17"/>
      <c r="CR2292" s="17"/>
      <c r="CS2292" s="17"/>
      <c r="CT2292" s="17"/>
      <c r="CU2292" s="17"/>
      <c r="CV2292" s="17"/>
      <c r="CW2292" s="17"/>
      <c r="CX2292" s="17"/>
      <c r="CY2292" s="17"/>
      <c r="CZ2292" s="17"/>
      <c r="DA2292" s="17"/>
      <c r="DB2292" s="17"/>
      <c r="DC2292" s="17"/>
      <c r="DD2292" s="17"/>
      <c r="DE2292" s="17"/>
      <c r="DF2292" s="17"/>
      <c r="DG2292" s="17"/>
      <c r="DH2292" s="17"/>
      <c r="DI2292" s="17"/>
      <c r="DJ2292" s="17"/>
      <c r="DK2292" s="17"/>
      <c r="DL2292" s="17"/>
      <c r="DM2292" s="17"/>
      <c r="DN2292" s="17"/>
      <c r="DO2292" s="17"/>
      <c r="DP2292" s="17"/>
      <c r="DQ2292" s="17"/>
      <c r="DR2292" s="17"/>
      <c r="DS2292" s="17"/>
      <c r="DT2292" s="17"/>
      <c r="DU2292" s="17"/>
      <c r="DV2292" s="17"/>
      <c r="DW2292" s="17"/>
      <c r="DX2292" s="17"/>
      <c r="DY2292" s="17"/>
      <c r="DZ2292" s="17"/>
      <c r="EA2292" s="17"/>
      <c r="EB2292" s="17"/>
      <c r="EC2292" s="17"/>
      <c r="ED2292" s="17"/>
      <c r="EE2292" s="17"/>
      <c r="EF2292" s="17"/>
      <c r="EG2292" s="17"/>
      <c r="EH2292" s="17"/>
      <c r="EI2292" s="17"/>
      <c r="EJ2292" s="17"/>
      <c r="EK2292" s="17"/>
      <c r="EL2292" s="17"/>
      <c r="EM2292" s="17"/>
      <c r="EN2292" s="17"/>
      <c r="EO2292" s="17"/>
      <c r="EP2292" s="17"/>
      <c r="EQ2292" s="17"/>
      <c r="ER2292" s="17"/>
      <c r="ES2292" s="17"/>
      <c r="ET2292" s="17"/>
      <c r="EU2292" s="17"/>
      <c r="EV2292" s="17"/>
      <c r="EW2292" s="17"/>
      <c r="EX2292" s="17"/>
      <c r="EY2292" s="17"/>
      <c r="EZ2292" s="17"/>
      <c r="FA2292" s="17"/>
      <c r="FB2292" s="17"/>
      <c r="FC2292" s="17"/>
      <c r="FD2292" s="17"/>
      <c r="FE2292" s="17"/>
      <c r="FF2292" s="17"/>
      <c r="FG2292" s="17"/>
      <c r="FH2292" s="17"/>
      <c r="FI2292" s="17"/>
      <c r="FJ2292" s="17"/>
      <c r="FK2292" s="17"/>
      <c r="FL2292" s="17"/>
      <c r="FM2292" s="17"/>
      <c r="FN2292" s="17"/>
      <c r="FO2292" s="17"/>
      <c r="FP2292" s="17"/>
      <c r="FQ2292" s="17"/>
      <c r="FR2292" s="17"/>
      <c r="FS2292" s="17"/>
      <c r="FT2292" s="17"/>
      <c r="FU2292" s="17"/>
      <c r="FV2292" s="17"/>
      <c r="FW2292" s="17"/>
      <c r="FX2292" s="17"/>
      <c r="FY2292" s="17"/>
      <c r="FZ2292" s="17"/>
      <c r="GA2292" s="17"/>
      <c r="GB2292" s="17"/>
      <c r="GC2292" s="17"/>
      <c r="GD2292" s="17"/>
      <c r="GE2292" s="17"/>
      <c r="GF2292" s="17"/>
      <c r="GG2292" s="17"/>
      <c r="GH2292" s="17"/>
      <c r="GI2292" s="17"/>
      <c r="GJ2292" s="17"/>
      <c r="GK2292" s="17"/>
      <c r="GL2292" s="17"/>
      <c r="GM2292" s="17"/>
      <c r="GN2292" s="17"/>
      <c r="GO2292" s="17"/>
      <c r="GP2292" s="17"/>
      <c r="GQ2292" s="17"/>
      <c r="GR2292" s="17"/>
      <c r="GS2292" s="17"/>
      <c r="GT2292" s="17"/>
      <c r="GU2292" s="17"/>
      <c r="GV2292" s="17"/>
      <c r="GW2292" s="17"/>
      <c r="GX2292" s="17"/>
      <c r="GY2292" s="17"/>
      <c r="GZ2292" s="17"/>
      <c r="HA2292" s="17"/>
      <c r="HB2292" s="17"/>
      <c r="HC2292" s="17"/>
      <c r="HD2292" s="17"/>
      <c r="HE2292" s="17"/>
      <c r="HF2292" s="17"/>
      <c r="HG2292" s="17"/>
      <c r="HH2292" s="17"/>
      <c r="HI2292" s="17"/>
      <c r="HJ2292" s="17"/>
      <c r="HK2292" s="17"/>
      <c r="HL2292" s="17"/>
      <c r="HM2292" s="17"/>
      <c r="HN2292" s="17"/>
      <c r="HO2292" s="17"/>
      <c r="HP2292" s="17"/>
      <c r="HQ2292" s="17"/>
      <c r="HR2292" s="17"/>
      <c r="HS2292" s="17"/>
      <c r="HT2292" s="17"/>
      <c r="HU2292" s="17"/>
      <c r="HV2292" s="17"/>
      <c r="HW2292" s="17"/>
      <c r="HX2292" s="17"/>
      <c r="HY2292" s="17"/>
      <c r="HZ2292" s="17"/>
      <c r="IA2292" s="17"/>
      <c r="IB2292" s="17"/>
      <c r="IC2292" s="17"/>
      <c r="ID2292" s="17"/>
      <c r="IE2292" s="17"/>
      <c r="IF2292" s="17"/>
      <c r="IG2292" s="17"/>
      <c r="IH2292" s="17"/>
      <c r="II2292" s="17"/>
      <c r="IJ2292" s="17"/>
      <c r="IK2292" s="17"/>
      <c r="IL2292" s="17"/>
      <c r="IM2292" s="17"/>
      <c r="IN2292" s="17"/>
      <c r="IO2292" s="17"/>
      <c r="IP2292" s="17"/>
      <c r="IQ2292" s="17"/>
      <c r="IR2292" s="17"/>
      <c r="IS2292" s="17"/>
      <c r="IT2292" s="17"/>
      <c r="IU2292" s="17"/>
    </row>
    <row r="2293" spans="2:255" s="18" customFormat="1" ht="30.2" customHeight="1">
      <c r="B2293" s="41"/>
      <c r="C2293" s="12"/>
      <c r="E2293" s="13"/>
      <c r="F2293" s="14"/>
      <c r="H2293" s="19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  <c r="AB2293" s="17"/>
      <c r="AC2293" s="17"/>
      <c r="AD2293" s="17"/>
      <c r="AE2293" s="17"/>
      <c r="AF2293" s="17"/>
      <c r="AG2293" s="17"/>
      <c r="AH2293" s="17"/>
      <c r="AI2293" s="17"/>
      <c r="AJ2293" s="17"/>
      <c r="AK2293" s="17"/>
      <c r="AL2293" s="17"/>
      <c r="AM2293" s="17"/>
      <c r="AN2293" s="17"/>
      <c r="AO2293" s="17"/>
      <c r="AP2293" s="17"/>
      <c r="AQ2293" s="17"/>
      <c r="AR2293" s="17"/>
      <c r="AS2293" s="17"/>
      <c r="AT2293" s="17"/>
      <c r="AU2293" s="17"/>
      <c r="AV2293" s="17"/>
      <c r="AW2293" s="17"/>
      <c r="AX2293" s="17"/>
      <c r="AY2293" s="17"/>
      <c r="AZ2293" s="17"/>
      <c r="BA2293" s="17"/>
      <c r="BB2293" s="17"/>
      <c r="BC2293" s="17"/>
      <c r="BD2293" s="17"/>
      <c r="BE2293" s="17"/>
      <c r="BF2293" s="17"/>
      <c r="BG2293" s="17"/>
      <c r="BH2293" s="17"/>
      <c r="BI2293" s="17"/>
      <c r="BJ2293" s="17"/>
      <c r="BK2293" s="17"/>
      <c r="BL2293" s="17"/>
      <c r="BM2293" s="17"/>
      <c r="BN2293" s="17"/>
      <c r="BO2293" s="17"/>
      <c r="BP2293" s="17"/>
      <c r="BQ2293" s="17"/>
      <c r="BR2293" s="17"/>
      <c r="BS2293" s="17"/>
      <c r="BT2293" s="17"/>
      <c r="BU2293" s="17"/>
      <c r="BV2293" s="17"/>
      <c r="BW2293" s="17"/>
      <c r="BX2293" s="17"/>
      <c r="BY2293" s="17"/>
      <c r="BZ2293" s="17"/>
      <c r="CA2293" s="17"/>
      <c r="CB2293" s="17"/>
      <c r="CC2293" s="17"/>
      <c r="CD2293" s="17"/>
      <c r="CE2293" s="17"/>
      <c r="CF2293" s="17"/>
      <c r="CG2293" s="17"/>
      <c r="CH2293" s="17"/>
      <c r="CI2293" s="17"/>
      <c r="CJ2293" s="17"/>
      <c r="CK2293" s="17"/>
      <c r="CL2293" s="17"/>
      <c r="CM2293" s="17"/>
      <c r="CN2293" s="17"/>
      <c r="CO2293" s="17"/>
      <c r="CP2293" s="17"/>
      <c r="CQ2293" s="17"/>
      <c r="CR2293" s="17"/>
      <c r="CS2293" s="17"/>
      <c r="CT2293" s="17"/>
      <c r="CU2293" s="17"/>
      <c r="CV2293" s="17"/>
      <c r="CW2293" s="17"/>
      <c r="CX2293" s="17"/>
      <c r="CY2293" s="17"/>
      <c r="CZ2293" s="17"/>
      <c r="DA2293" s="17"/>
      <c r="DB2293" s="17"/>
      <c r="DC2293" s="17"/>
      <c r="DD2293" s="17"/>
      <c r="DE2293" s="17"/>
      <c r="DF2293" s="17"/>
      <c r="DG2293" s="17"/>
      <c r="DH2293" s="17"/>
      <c r="DI2293" s="17"/>
      <c r="DJ2293" s="17"/>
      <c r="DK2293" s="17"/>
      <c r="DL2293" s="17"/>
      <c r="DM2293" s="17"/>
      <c r="DN2293" s="17"/>
      <c r="DO2293" s="17"/>
      <c r="DP2293" s="17"/>
      <c r="DQ2293" s="17"/>
      <c r="DR2293" s="17"/>
      <c r="DS2293" s="17"/>
      <c r="DT2293" s="17"/>
      <c r="DU2293" s="17"/>
      <c r="DV2293" s="17"/>
      <c r="DW2293" s="17"/>
      <c r="DX2293" s="17"/>
      <c r="DY2293" s="17"/>
      <c r="DZ2293" s="17"/>
      <c r="EA2293" s="17"/>
      <c r="EB2293" s="17"/>
      <c r="EC2293" s="17"/>
      <c r="ED2293" s="17"/>
      <c r="EE2293" s="17"/>
      <c r="EF2293" s="17"/>
      <c r="EG2293" s="17"/>
      <c r="EH2293" s="17"/>
      <c r="EI2293" s="17"/>
      <c r="EJ2293" s="17"/>
      <c r="EK2293" s="17"/>
      <c r="EL2293" s="17"/>
      <c r="EM2293" s="17"/>
      <c r="EN2293" s="17"/>
      <c r="EO2293" s="17"/>
      <c r="EP2293" s="17"/>
      <c r="EQ2293" s="17"/>
      <c r="ER2293" s="17"/>
      <c r="ES2293" s="17"/>
      <c r="ET2293" s="17"/>
      <c r="EU2293" s="17"/>
      <c r="EV2293" s="17"/>
      <c r="EW2293" s="17"/>
      <c r="EX2293" s="17"/>
      <c r="EY2293" s="17"/>
      <c r="EZ2293" s="17"/>
      <c r="FA2293" s="17"/>
      <c r="FB2293" s="17"/>
      <c r="FC2293" s="17"/>
      <c r="FD2293" s="17"/>
      <c r="FE2293" s="17"/>
      <c r="FF2293" s="17"/>
      <c r="FG2293" s="17"/>
      <c r="FH2293" s="17"/>
      <c r="FI2293" s="17"/>
      <c r="FJ2293" s="17"/>
      <c r="FK2293" s="17"/>
      <c r="FL2293" s="17"/>
      <c r="FM2293" s="17"/>
      <c r="FN2293" s="17"/>
      <c r="FO2293" s="17"/>
      <c r="FP2293" s="17"/>
      <c r="FQ2293" s="17"/>
      <c r="FR2293" s="17"/>
      <c r="FS2293" s="17"/>
      <c r="FT2293" s="17"/>
      <c r="FU2293" s="17"/>
      <c r="FV2293" s="17"/>
      <c r="FW2293" s="17"/>
      <c r="FX2293" s="17"/>
      <c r="FY2293" s="17"/>
      <c r="FZ2293" s="17"/>
      <c r="GA2293" s="17"/>
      <c r="GB2293" s="17"/>
      <c r="GC2293" s="17"/>
      <c r="GD2293" s="17"/>
      <c r="GE2293" s="17"/>
      <c r="GF2293" s="17"/>
      <c r="GG2293" s="17"/>
      <c r="GH2293" s="17"/>
      <c r="GI2293" s="17"/>
      <c r="GJ2293" s="17"/>
      <c r="GK2293" s="17"/>
      <c r="GL2293" s="17"/>
      <c r="GM2293" s="17"/>
      <c r="GN2293" s="17"/>
      <c r="GO2293" s="17"/>
      <c r="GP2293" s="17"/>
      <c r="GQ2293" s="17"/>
      <c r="GR2293" s="17"/>
      <c r="GS2293" s="17"/>
      <c r="GT2293" s="17"/>
      <c r="GU2293" s="17"/>
      <c r="GV2293" s="17"/>
      <c r="GW2293" s="17"/>
      <c r="GX2293" s="17"/>
      <c r="GY2293" s="17"/>
      <c r="GZ2293" s="17"/>
      <c r="HA2293" s="17"/>
      <c r="HB2293" s="17"/>
      <c r="HC2293" s="17"/>
      <c r="HD2293" s="17"/>
      <c r="HE2293" s="17"/>
      <c r="HF2293" s="17"/>
      <c r="HG2293" s="17"/>
      <c r="HH2293" s="17"/>
      <c r="HI2293" s="17"/>
      <c r="HJ2293" s="17"/>
      <c r="HK2293" s="17"/>
      <c r="HL2293" s="17"/>
      <c r="HM2293" s="17"/>
      <c r="HN2293" s="17"/>
      <c r="HO2293" s="17"/>
      <c r="HP2293" s="17"/>
      <c r="HQ2293" s="17"/>
      <c r="HR2293" s="17"/>
      <c r="HS2293" s="17"/>
      <c r="HT2293" s="17"/>
      <c r="HU2293" s="17"/>
      <c r="HV2293" s="17"/>
      <c r="HW2293" s="17"/>
      <c r="HX2293" s="17"/>
      <c r="HY2293" s="17"/>
      <c r="HZ2293" s="17"/>
      <c r="IA2293" s="17"/>
      <c r="IB2293" s="17"/>
      <c r="IC2293" s="17"/>
      <c r="ID2293" s="17"/>
      <c r="IE2293" s="17"/>
      <c r="IF2293" s="17"/>
      <c r="IG2293" s="17"/>
      <c r="IH2293" s="17"/>
      <c r="II2293" s="17"/>
      <c r="IJ2293" s="17"/>
      <c r="IK2293" s="17"/>
      <c r="IL2293" s="17"/>
      <c r="IM2293" s="17"/>
      <c r="IN2293" s="17"/>
      <c r="IO2293" s="17"/>
      <c r="IP2293" s="17"/>
      <c r="IQ2293" s="17"/>
      <c r="IR2293" s="17"/>
      <c r="IS2293" s="17"/>
      <c r="IT2293" s="17"/>
      <c r="IU2293" s="17"/>
    </row>
    <row r="2294" spans="2:255" s="18" customFormat="1" ht="30.2" customHeight="1">
      <c r="B2294" s="41"/>
      <c r="C2294" s="12"/>
      <c r="E2294" s="13"/>
      <c r="F2294" s="14"/>
      <c r="H2294" s="19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  <c r="AD2294" s="17"/>
      <c r="AE2294" s="17"/>
      <c r="AF2294" s="17"/>
      <c r="AG2294" s="17"/>
      <c r="AH2294" s="17"/>
      <c r="AI2294" s="17"/>
      <c r="AJ2294" s="17"/>
      <c r="AK2294" s="17"/>
      <c r="AL2294" s="17"/>
      <c r="AM2294" s="17"/>
      <c r="AN2294" s="17"/>
      <c r="AO2294" s="17"/>
      <c r="AP2294" s="17"/>
      <c r="AQ2294" s="17"/>
      <c r="AR2294" s="17"/>
      <c r="AS2294" s="17"/>
      <c r="AT2294" s="17"/>
      <c r="AU2294" s="17"/>
      <c r="AV2294" s="17"/>
      <c r="AW2294" s="17"/>
      <c r="AX2294" s="17"/>
      <c r="AY2294" s="17"/>
      <c r="AZ2294" s="17"/>
      <c r="BA2294" s="17"/>
      <c r="BB2294" s="17"/>
      <c r="BC2294" s="17"/>
      <c r="BD2294" s="17"/>
      <c r="BE2294" s="17"/>
      <c r="BF2294" s="17"/>
      <c r="BG2294" s="17"/>
      <c r="BH2294" s="17"/>
      <c r="BI2294" s="17"/>
      <c r="BJ2294" s="17"/>
      <c r="BK2294" s="17"/>
      <c r="BL2294" s="17"/>
      <c r="BM2294" s="17"/>
      <c r="BN2294" s="17"/>
      <c r="BO2294" s="17"/>
      <c r="BP2294" s="17"/>
      <c r="BQ2294" s="17"/>
      <c r="BR2294" s="17"/>
      <c r="BS2294" s="17"/>
      <c r="BT2294" s="17"/>
      <c r="BU2294" s="17"/>
      <c r="BV2294" s="17"/>
      <c r="BW2294" s="17"/>
      <c r="BX2294" s="17"/>
      <c r="BY2294" s="17"/>
      <c r="BZ2294" s="17"/>
      <c r="CA2294" s="17"/>
      <c r="CB2294" s="17"/>
      <c r="CC2294" s="17"/>
      <c r="CD2294" s="17"/>
      <c r="CE2294" s="17"/>
      <c r="CF2294" s="17"/>
      <c r="CG2294" s="17"/>
      <c r="CH2294" s="17"/>
      <c r="CI2294" s="17"/>
      <c r="CJ2294" s="17"/>
      <c r="CK2294" s="17"/>
      <c r="CL2294" s="17"/>
      <c r="CM2294" s="17"/>
      <c r="CN2294" s="17"/>
      <c r="CO2294" s="17"/>
      <c r="CP2294" s="17"/>
      <c r="CQ2294" s="17"/>
      <c r="CR2294" s="17"/>
      <c r="CS2294" s="17"/>
      <c r="CT2294" s="17"/>
      <c r="CU2294" s="17"/>
      <c r="CV2294" s="17"/>
      <c r="CW2294" s="17"/>
      <c r="CX2294" s="17"/>
      <c r="CY2294" s="17"/>
      <c r="CZ2294" s="17"/>
      <c r="DA2294" s="17"/>
      <c r="DB2294" s="17"/>
      <c r="DC2294" s="17"/>
      <c r="DD2294" s="17"/>
      <c r="DE2294" s="17"/>
      <c r="DF2294" s="17"/>
      <c r="DG2294" s="17"/>
      <c r="DH2294" s="17"/>
      <c r="DI2294" s="17"/>
      <c r="DJ2294" s="17"/>
      <c r="DK2294" s="17"/>
      <c r="DL2294" s="17"/>
      <c r="DM2294" s="17"/>
      <c r="DN2294" s="17"/>
      <c r="DO2294" s="17"/>
      <c r="DP2294" s="17"/>
      <c r="DQ2294" s="17"/>
      <c r="DR2294" s="17"/>
      <c r="DS2294" s="17"/>
      <c r="DT2294" s="17"/>
      <c r="DU2294" s="17"/>
      <c r="DV2294" s="17"/>
      <c r="DW2294" s="17"/>
      <c r="DX2294" s="17"/>
      <c r="DY2294" s="17"/>
      <c r="DZ2294" s="17"/>
      <c r="EA2294" s="17"/>
      <c r="EB2294" s="17"/>
      <c r="EC2294" s="17"/>
      <c r="ED2294" s="17"/>
      <c r="EE2294" s="17"/>
      <c r="EF2294" s="17"/>
      <c r="EG2294" s="17"/>
      <c r="EH2294" s="17"/>
      <c r="EI2294" s="17"/>
      <c r="EJ2294" s="17"/>
      <c r="EK2294" s="17"/>
      <c r="EL2294" s="17"/>
      <c r="EM2294" s="17"/>
      <c r="EN2294" s="17"/>
      <c r="EO2294" s="17"/>
      <c r="EP2294" s="17"/>
      <c r="EQ2294" s="17"/>
      <c r="ER2294" s="17"/>
      <c r="ES2294" s="17"/>
      <c r="ET2294" s="17"/>
      <c r="EU2294" s="17"/>
      <c r="EV2294" s="17"/>
      <c r="EW2294" s="17"/>
      <c r="EX2294" s="17"/>
      <c r="EY2294" s="17"/>
      <c r="EZ2294" s="17"/>
      <c r="FA2294" s="17"/>
      <c r="FB2294" s="17"/>
      <c r="FC2294" s="17"/>
      <c r="FD2294" s="17"/>
      <c r="FE2294" s="17"/>
      <c r="FF2294" s="17"/>
      <c r="FG2294" s="17"/>
      <c r="FH2294" s="17"/>
      <c r="FI2294" s="17"/>
      <c r="FJ2294" s="17"/>
      <c r="FK2294" s="17"/>
      <c r="FL2294" s="17"/>
      <c r="FM2294" s="17"/>
      <c r="FN2294" s="17"/>
      <c r="FO2294" s="17"/>
      <c r="FP2294" s="17"/>
      <c r="FQ2294" s="17"/>
      <c r="FR2294" s="17"/>
      <c r="FS2294" s="17"/>
      <c r="FT2294" s="17"/>
      <c r="FU2294" s="17"/>
      <c r="FV2294" s="17"/>
      <c r="FW2294" s="17"/>
      <c r="FX2294" s="17"/>
      <c r="FY2294" s="17"/>
      <c r="FZ2294" s="17"/>
      <c r="GA2294" s="17"/>
      <c r="GB2294" s="17"/>
      <c r="GC2294" s="17"/>
      <c r="GD2294" s="17"/>
      <c r="GE2294" s="17"/>
      <c r="GF2294" s="17"/>
      <c r="GG2294" s="17"/>
      <c r="GH2294" s="17"/>
      <c r="GI2294" s="17"/>
      <c r="GJ2294" s="17"/>
      <c r="GK2294" s="17"/>
      <c r="GL2294" s="17"/>
      <c r="GM2294" s="17"/>
      <c r="GN2294" s="17"/>
      <c r="GO2294" s="17"/>
      <c r="GP2294" s="17"/>
      <c r="GQ2294" s="17"/>
      <c r="GR2294" s="17"/>
      <c r="GS2294" s="17"/>
      <c r="GT2294" s="17"/>
      <c r="GU2294" s="17"/>
      <c r="GV2294" s="17"/>
      <c r="GW2294" s="17"/>
      <c r="GX2294" s="17"/>
      <c r="GY2294" s="17"/>
      <c r="GZ2294" s="17"/>
      <c r="HA2294" s="17"/>
      <c r="HB2294" s="17"/>
      <c r="HC2294" s="17"/>
      <c r="HD2294" s="17"/>
      <c r="HE2294" s="17"/>
      <c r="HF2294" s="17"/>
      <c r="HG2294" s="17"/>
      <c r="HH2294" s="17"/>
      <c r="HI2294" s="17"/>
      <c r="HJ2294" s="17"/>
      <c r="HK2294" s="17"/>
      <c r="HL2294" s="17"/>
      <c r="HM2294" s="17"/>
      <c r="HN2294" s="17"/>
      <c r="HO2294" s="17"/>
      <c r="HP2294" s="17"/>
      <c r="HQ2294" s="17"/>
      <c r="HR2294" s="17"/>
      <c r="HS2294" s="17"/>
      <c r="HT2294" s="17"/>
      <c r="HU2294" s="17"/>
      <c r="HV2294" s="17"/>
      <c r="HW2294" s="17"/>
      <c r="HX2294" s="17"/>
      <c r="HY2294" s="17"/>
      <c r="HZ2294" s="17"/>
      <c r="IA2294" s="17"/>
      <c r="IB2294" s="17"/>
      <c r="IC2294" s="17"/>
      <c r="ID2294" s="17"/>
      <c r="IE2294" s="17"/>
      <c r="IF2294" s="17"/>
      <c r="IG2294" s="17"/>
      <c r="IH2294" s="17"/>
      <c r="II2294" s="17"/>
      <c r="IJ2294" s="17"/>
      <c r="IK2294" s="17"/>
      <c r="IL2294" s="17"/>
      <c r="IM2294" s="17"/>
      <c r="IN2294" s="17"/>
      <c r="IO2294" s="17"/>
      <c r="IP2294" s="17"/>
      <c r="IQ2294" s="17"/>
      <c r="IR2294" s="17"/>
      <c r="IS2294" s="17"/>
      <c r="IT2294" s="17"/>
      <c r="IU2294" s="17"/>
    </row>
    <row r="2295" spans="2:255" s="18" customFormat="1" ht="30.2" customHeight="1">
      <c r="B2295" s="41"/>
      <c r="C2295" s="12"/>
      <c r="E2295" s="13"/>
      <c r="F2295" s="14"/>
      <c r="H2295" s="19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  <c r="AB2295" s="17"/>
      <c r="AC2295" s="17"/>
      <c r="AD2295" s="17"/>
      <c r="AE2295" s="17"/>
      <c r="AF2295" s="17"/>
      <c r="AG2295" s="17"/>
      <c r="AH2295" s="17"/>
      <c r="AI2295" s="17"/>
      <c r="AJ2295" s="17"/>
      <c r="AK2295" s="17"/>
      <c r="AL2295" s="17"/>
      <c r="AM2295" s="17"/>
      <c r="AN2295" s="17"/>
      <c r="AO2295" s="17"/>
      <c r="AP2295" s="17"/>
      <c r="AQ2295" s="17"/>
      <c r="AR2295" s="17"/>
      <c r="AS2295" s="17"/>
      <c r="AT2295" s="17"/>
      <c r="AU2295" s="17"/>
      <c r="AV2295" s="17"/>
      <c r="AW2295" s="17"/>
      <c r="AX2295" s="17"/>
      <c r="AY2295" s="17"/>
      <c r="AZ2295" s="17"/>
      <c r="BA2295" s="17"/>
      <c r="BB2295" s="17"/>
      <c r="BC2295" s="17"/>
      <c r="BD2295" s="17"/>
      <c r="BE2295" s="17"/>
      <c r="BF2295" s="17"/>
      <c r="BG2295" s="17"/>
      <c r="BH2295" s="17"/>
      <c r="BI2295" s="17"/>
      <c r="BJ2295" s="17"/>
      <c r="BK2295" s="17"/>
      <c r="BL2295" s="17"/>
      <c r="BM2295" s="17"/>
      <c r="BN2295" s="17"/>
      <c r="BO2295" s="17"/>
      <c r="BP2295" s="17"/>
      <c r="BQ2295" s="17"/>
      <c r="BR2295" s="17"/>
      <c r="BS2295" s="17"/>
      <c r="BT2295" s="17"/>
      <c r="BU2295" s="17"/>
      <c r="BV2295" s="17"/>
      <c r="BW2295" s="17"/>
      <c r="BX2295" s="17"/>
      <c r="BY2295" s="17"/>
      <c r="BZ2295" s="17"/>
      <c r="CA2295" s="17"/>
      <c r="CB2295" s="17"/>
      <c r="CC2295" s="17"/>
      <c r="CD2295" s="17"/>
      <c r="CE2295" s="17"/>
      <c r="CF2295" s="17"/>
      <c r="CG2295" s="17"/>
      <c r="CH2295" s="17"/>
      <c r="CI2295" s="17"/>
      <c r="CJ2295" s="17"/>
      <c r="CK2295" s="17"/>
      <c r="CL2295" s="17"/>
      <c r="CM2295" s="17"/>
      <c r="CN2295" s="17"/>
      <c r="CO2295" s="17"/>
      <c r="CP2295" s="17"/>
      <c r="CQ2295" s="17"/>
      <c r="CR2295" s="17"/>
      <c r="CS2295" s="17"/>
      <c r="CT2295" s="17"/>
      <c r="CU2295" s="17"/>
      <c r="CV2295" s="17"/>
      <c r="CW2295" s="17"/>
      <c r="CX2295" s="17"/>
      <c r="CY2295" s="17"/>
      <c r="CZ2295" s="17"/>
      <c r="DA2295" s="17"/>
      <c r="DB2295" s="17"/>
      <c r="DC2295" s="17"/>
      <c r="DD2295" s="17"/>
      <c r="DE2295" s="17"/>
      <c r="DF2295" s="17"/>
      <c r="DG2295" s="17"/>
      <c r="DH2295" s="17"/>
      <c r="DI2295" s="17"/>
      <c r="DJ2295" s="17"/>
      <c r="DK2295" s="17"/>
      <c r="DL2295" s="17"/>
      <c r="DM2295" s="17"/>
      <c r="DN2295" s="17"/>
      <c r="DO2295" s="17"/>
      <c r="DP2295" s="17"/>
      <c r="DQ2295" s="17"/>
      <c r="DR2295" s="17"/>
      <c r="DS2295" s="17"/>
      <c r="DT2295" s="17"/>
      <c r="DU2295" s="17"/>
      <c r="DV2295" s="17"/>
      <c r="DW2295" s="17"/>
      <c r="DX2295" s="17"/>
      <c r="DY2295" s="17"/>
      <c r="DZ2295" s="17"/>
      <c r="EA2295" s="17"/>
      <c r="EB2295" s="17"/>
      <c r="EC2295" s="17"/>
      <c r="ED2295" s="17"/>
      <c r="EE2295" s="17"/>
      <c r="EF2295" s="17"/>
      <c r="EG2295" s="17"/>
      <c r="EH2295" s="17"/>
      <c r="EI2295" s="17"/>
      <c r="EJ2295" s="17"/>
      <c r="EK2295" s="17"/>
      <c r="EL2295" s="17"/>
      <c r="EM2295" s="17"/>
      <c r="EN2295" s="17"/>
      <c r="EO2295" s="17"/>
      <c r="EP2295" s="17"/>
      <c r="EQ2295" s="17"/>
      <c r="ER2295" s="17"/>
      <c r="ES2295" s="17"/>
      <c r="ET2295" s="17"/>
      <c r="EU2295" s="17"/>
      <c r="EV2295" s="17"/>
      <c r="EW2295" s="17"/>
      <c r="EX2295" s="17"/>
      <c r="EY2295" s="17"/>
      <c r="EZ2295" s="17"/>
      <c r="FA2295" s="17"/>
      <c r="FB2295" s="17"/>
      <c r="FC2295" s="17"/>
      <c r="FD2295" s="17"/>
      <c r="FE2295" s="17"/>
      <c r="FF2295" s="17"/>
      <c r="FG2295" s="17"/>
      <c r="FH2295" s="17"/>
      <c r="FI2295" s="17"/>
      <c r="FJ2295" s="17"/>
      <c r="FK2295" s="17"/>
      <c r="FL2295" s="17"/>
      <c r="FM2295" s="17"/>
      <c r="FN2295" s="17"/>
      <c r="FO2295" s="17"/>
      <c r="FP2295" s="17"/>
      <c r="FQ2295" s="17"/>
      <c r="FR2295" s="17"/>
      <c r="FS2295" s="17"/>
      <c r="FT2295" s="17"/>
      <c r="FU2295" s="17"/>
      <c r="FV2295" s="17"/>
      <c r="FW2295" s="17"/>
      <c r="FX2295" s="17"/>
      <c r="FY2295" s="17"/>
      <c r="FZ2295" s="17"/>
      <c r="GA2295" s="17"/>
      <c r="GB2295" s="17"/>
      <c r="GC2295" s="17"/>
      <c r="GD2295" s="17"/>
      <c r="GE2295" s="17"/>
      <c r="GF2295" s="17"/>
      <c r="GG2295" s="17"/>
      <c r="GH2295" s="17"/>
      <c r="GI2295" s="17"/>
      <c r="GJ2295" s="17"/>
      <c r="GK2295" s="17"/>
      <c r="GL2295" s="17"/>
      <c r="GM2295" s="17"/>
      <c r="GN2295" s="17"/>
      <c r="GO2295" s="17"/>
      <c r="GP2295" s="17"/>
      <c r="GQ2295" s="17"/>
      <c r="GR2295" s="17"/>
      <c r="GS2295" s="17"/>
      <c r="GT2295" s="17"/>
      <c r="GU2295" s="17"/>
      <c r="GV2295" s="17"/>
      <c r="GW2295" s="17"/>
      <c r="GX2295" s="17"/>
      <c r="GY2295" s="17"/>
      <c r="GZ2295" s="17"/>
      <c r="HA2295" s="17"/>
      <c r="HB2295" s="17"/>
      <c r="HC2295" s="17"/>
      <c r="HD2295" s="17"/>
      <c r="HE2295" s="17"/>
      <c r="HF2295" s="17"/>
      <c r="HG2295" s="17"/>
      <c r="HH2295" s="17"/>
      <c r="HI2295" s="17"/>
      <c r="HJ2295" s="17"/>
      <c r="HK2295" s="17"/>
      <c r="HL2295" s="17"/>
      <c r="HM2295" s="17"/>
      <c r="HN2295" s="17"/>
      <c r="HO2295" s="17"/>
      <c r="HP2295" s="17"/>
      <c r="HQ2295" s="17"/>
      <c r="HR2295" s="17"/>
      <c r="HS2295" s="17"/>
      <c r="HT2295" s="17"/>
      <c r="HU2295" s="17"/>
      <c r="HV2295" s="17"/>
      <c r="HW2295" s="17"/>
      <c r="HX2295" s="17"/>
      <c r="HY2295" s="17"/>
      <c r="HZ2295" s="17"/>
      <c r="IA2295" s="17"/>
      <c r="IB2295" s="17"/>
      <c r="IC2295" s="17"/>
      <c r="ID2295" s="17"/>
      <c r="IE2295" s="17"/>
      <c r="IF2295" s="17"/>
      <c r="IG2295" s="17"/>
      <c r="IH2295" s="17"/>
      <c r="II2295" s="17"/>
      <c r="IJ2295" s="17"/>
      <c r="IK2295" s="17"/>
      <c r="IL2295" s="17"/>
      <c r="IM2295" s="17"/>
      <c r="IN2295" s="17"/>
      <c r="IO2295" s="17"/>
      <c r="IP2295" s="17"/>
      <c r="IQ2295" s="17"/>
      <c r="IR2295" s="17"/>
      <c r="IS2295" s="17"/>
      <c r="IT2295" s="17"/>
      <c r="IU2295" s="17"/>
    </row>
    <row r="2296" spans="2:255" s="18" customFormat="1" ht="30.2" customHeight="1">
      <c r="B2296" s="41"/>
      <c r="C2296" s="12"/>
      <c r="E2296" s="13"/>
      <c r="F2296" s="14"/>
      <c r="H2296" s="19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  <c r="AD2296" s="17"/>
      <c r="AE2296" s="17"/>
      <c r="AF2296" s="17"/>
      <c r="AG2296" s="17"/>
      <c r="AH2296" s="17"/>
      <c r="AI2296" s="17"/>
      <c r="AJ2296" s="17"/>
      <c r="AK2296" s="17"/>
      <c r="AL2296" s="17"/>
      <c r="AM2296" s="17"/>
      <c r="AN2296" s="17"/>
      <c r="AO2296" s="17"/>
      <c r="AP2296" s="17"/>
      <c r="AQ2296" s="17"/>
      <c r="AR2296" s="17"/>
      <c r="AS2296" s="17"/>
      <c r="AT2296" s="17"/>
      <c r="AU2296" s="17"/>
      <c r="AV2296" s="17"/>
      <c r="AW2296" s="17"/>
      <c r="AX2296" s="17"/>
      <c r="AY2296" s="17"/>
      <c r="AZ2296" s="17"/>
      <c r="BA2296" s="17"/>
      <c r="BB2296" s="17"/>
      <c r="BC2296" s="17"/>
      <c r="BD2296" s="17"/>
      <c r="BE2296" s="17"/>
      <c r="BF2296" s="17"/>
      <c r="BG2296" s="17"/>
      <c r="BH2296" s="17"/>
      <c r="BI2296" s="17"/>
      <c r="BJ2296" s="17"/>
      <c r="BK2296" s="17"/>
      <c r="BL2296" s="17"/>
      <c r="BM2296" s="17"/>
      <c r="BN2296" s="17"/>
      <c r="BO2296" s="17"/>
      <c r="BP2296" s="17"/>
      <c r="BQ2296" s="17"/>
      <c r="BR2296" s="17"/>
      <c r="BS2296" s="17"/>
      <c r="BT2296" s="17"/>
      <c r="BU2296" s="17"/>
      <c r="BV2296" s="17"/>
      <c r="BW2296" s="17"/>
      <c r="BX2296" s="17"/>
      <c r="BY2296" s="17"/>
      <c r="BZ2296" s="17"/>
      <c r="CA2296" s="17"/>
      <c r="CB2296" s="17"/>
      <c r="CC2296" s="17"/>
      <c r="CD2296" s="17"/>
      <c r="CE2296" s="17"/>
      <c r="CF2296" s="17"/>
      <c r="CG2296" s="17"/>
      <c r="CH2296" s="17"/>
      <c r="CI2296" s="17"/>
      <c r="CJ2296" s="17"/>
      <c r="CK2296" s="17"/>
      <c r="CL2296" s="17"/>
      <c r="CM2296" s="17"/>
      <c r="CN2296" s="17"/>
      <c r="CO2296" s="17"/>
      <c r="CP2296" s="17"/>
      <c r="CQ2296" s="17"/>
      <c r="CR2296" s="17"/>
      <c r="CS2296" s="17"/>
      <c r="CT2296" s="17"/>
      <c r="CU2296" s="17"/>
      <c r="CV2296" s="17"/>
      <c r="CW2296" s="17"/>
      <c r="CX2296" s="17"/>
      <c r="CY2296" s="17"/>
      <c r="CZ2296" s="17"/>
      <c r="DA2296" s="17"/>
      <c r="DB2296" s="17"/>
      <c r="DC2296" s="17"/>
      <c r="DD2296" s="17"/>
      <c r="DE2296" s="17"/>
      <c r="DF2296" s="17"/>
      <c r="DG2296" s="17"/>
      <c r="DH2296" s="17"/>
      <c r="DI2296" s="17"/>
      <c r="DJ2296" s="17"/>
      <c r="DK2296" s="17"/>
      <c r="DL2296" s="17"/>
      <c r="DM2296" s="17"/>
      <c r="DN2296" s="17"/>
      <c r="DO2296" s="17"/>
      <c r="DP2296" s="17"/>
      <c r="DQ2296" s="17"/>
      <c r="DR2296" s="17"/>
      <c r="DS2296" s="17"/>
      <c r="DT2296" s="17"/>
      <c r="DU2296" s="17"/>
      <c r="DV2296" s="17"/>
      <c r="DW2296" s="17"/>
      <c r="DX2296" s="17"/>
      <c r="DY2296" s="17"/>
      <c r="DZ2296" s="17"/>
      <c r="EA2296" s="17"/>
      <c r="EB2296" s="17"/>
      <c r="EC2296" s="17"/>
      <c r="ED2296" s="17"/>
      <c r="EE2296" s="17"/>
      <c r="EF2296" s="17"/>
      <c r="EG2296" s="17"/>
      <c r="EH2296" s="17"/>
      <c r="EI2296" s="17"/>
      <c r="EJ2296" s="17"/>
      <c r="EK2296" s="17"/>
      <c r="EL2296" s="17"/>
      <c r="EM2296" s="17"/>
      <c r="EN2296" s="17"/>
      <c r="EO2296" s="17"/>
      <c r="EP2296" s="17"/>
      <c r="EQ2296" s="17"/>
      <c r="ER2296" s="17"/>
      <c r="ES2296" s="17"/>
      <c r="ET2296" s="17"/>
      <c r="EU2296" s="17"/>
      <c r="EV2296" s="17"/>
      <c r="EW2296" s="17"/>
      <c r="EX2296" s="17"/>
      <c r="EY2296" s="17"/>
      <c r="EZ2296" s="17"/>
      <c r="FA2296" s="17"/>
      <c r="FB2296" s="17"/>
      <c r="FC2296" s="17"/>
      <c r="FD2296" s="17"/>
      <c r="FE2296" s="17"/>
      <c r="FF2296" s="17"/>
      <c r="FG2296" s="17"/>
      <c r="FH2296" s="17"/>
      <c r="FI2296" s="17"/>
      <c r="FJ2296" s="17"/>
      <c r="FK2296" s="17"/>
      <c r="FL2296" s="17"/>
      <c r="FM2296" s="17"/>
      <c r="FN2296" s="17"/>
      <c r="FO2296" s="17"/>
      <c r="FP2296" s="17"/>
      <c r="FQ2296" s="17"/>
      <c r="FR2296" s="17"/>
      <c r="FS2296" s="17"/>
      <c r="FT2296" s="17"/>
      <c r="FU2296" s="17"/>
      <c r="FV2296" s="17"/>
      <c r="FW2296" s="17"/>
      <c r="FX2296" s="17"/>
      <c r="FY2296" s="17"/>
      <c r="FZ2296" s="17"/>
      <c r="GA2296" s="17"/>
      <c r="GB2296" s="17"/>
      <c r="GC2296" s="17"/>
      <c r="GD2296" s="17"/>
      <c r="GE2296" s="17"/>
      <c r="GF2296" s="17"/>
      <c r="GG2296" s="17"/>
      <c r="GH2296" s="17"/>
      <c r="GI2296" s="17"/>
      <c r="GJ2296" s="17"/>
      <c r="GK2296" s="17"/>
      <c r="GL2296" s="17"/>
      <c r="GM2296" s="17"/>
      <c r="GN2296" s="17"/>
      <c r="GO2296" s="17"/>
      <c r="GP2296" s="17"/>
      <c r="GQ2296" s="17"/>
      <c r="GR2296" s="17"/>
      <c r="GS2296" s="17"/>
      <c r="GT2296" s="17"/>
      <c r="GU2296" s="17"/>
      <c r="GV2296" s="17"/>
      <c r="GW2296" s="17"/>
      <c r="GX2296" s="17"/>
      <c r="GY2296" s="17"/>
      <c r="GZ2296" s="17"/>
      <c r="HA2296" s="17"/>
      <c r="HB2296" s="17"/>
      <c r="HC2296" s="17"/>
      <c r="HD2296" s="17"/>
      <c r="HE2296" s="17"/>
      <c r="HF2296" s="17"/>
      <c r="HG2296" s="17"/>
      <c r="HH2296" s="17"/>
      <c r="HI2296" s="17"/>
      <c r="HJ2296" s="17"/>
      <c r="HK2296" s="17"/>
      <c r="HL2296" s="17"/>
      <c r="HM2296" s="17"/>
      <c r="HN2296" s="17"/>
      <c r="HO2296" s="17"/>
      <c r="HP2296" s="17"/>
      <c r="HQ2296" s="17"/>
      <c r="HR2296" s="17"/>
      <c r="HS2296" s="17"/>
      <c r="HT2296" s="17"/>
      <c r="HU2296" s="17"/>
      <c r="HV2296" s="17"/>
      <c r="HW2296" s="17"/>
      <c r="HX2296" s="17"/>
      <c r="HY2296" s="17"/>
      <c r="HZ2296" s="17"/>
      <c r="IA2296" s="17"/>
      <c r="IB2296" s="17"/>
      <c r="IC2296" s="17"/>
      <c r="ID2296" s="17"/>
      <c r="IE2296" s="17"/>
      <c r="IF2296" s="17"/>
      <c r="IG2296" s="17"/>
      <c r="IH2296" s="17"/>
      <c r="II2296" s="17"/>
      <c r="IJ2296" s="17"/>
      <c r="IK2296" s="17"/>
      <c r="IL2296" s="17"/>
      <c r="IM2296" s="17"/>
      <c r="IN2296" s="17"/>
      <c r="IO2296" s="17"/>
      <c r="IP2296" s="17"/>
      <c r="IQ2296" s="17"/>
      <c r="IR2296" s="17"/>
      <c r="IS2296" s="17"/>
      <c r="IT2296" s="17"/>
      <c r="IU2296" s="17"/>
    </row>
    <row r="2297" spans="2:255" s="18" customFormat="1" ht="30.2" customHeight="1">
      <c r="B2297" s="41"/>
      <c r="C2297" s="12"/>
      <c r="E2297" s="13"/>
      <c r="F2297" s="14"/>
      <c r="H2297" s="19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  <c r="AB2297" s="17"/>
      <c r="AC2297" s="17"/>
      <c r="AD2297" s="17"/>
      <c r="AE2297" s="17"/>
      <c r="AF2297" s="17"/>
      <c r="AG2297" s="17"/>
      <c r="AH2297" s="17"/>
      <c r="AI2297" s="17"/>
      <c r="AJ2297" s="17"/>
      <c r="AK2297" s="17"/>
      <c r="AL2297" s="17"/>
      <c r="AM2297" s="17"/>
      <c r="AN2297" s="17"/>
      <c r="AO2297" s="17"/>
      <c r="AP2297" s="17"/>
      <c r="AQ2297" s="17"/>
      <c r="AR2297" s="17"/>
      <c r="AS2297" s="17"/>
      <c r="AT2297" s="17"/>
      <c r="AU2297" s="17"/>
      <c r="AV2297" s="17"/>
      <c r="AW2297" s="17"/>
      <c r="AX2297" s="17"/>
      <c r="AY2297" s="17"/>
      <c r="AZ2297" s="17"/>
      <c r="BA2297" s="17"/>
      <c r="BB2297" s="17"/>
      <c r="BC2297" s="17"/>
      <c r="BD2297" s="17"/>
      <c r="BE2297" s="17"/>
      <c r="BF2297" s="17"/>
      <c r="BG2297" s="17"/>
      <c r="BH2297" s="17"/>
      <c r="BI2297" s="17"/>
      <c r="BJ2297" s="17"/>
      <c r="BK2297" s="17"/>
      <c r="BL2297" s="17"/>
      <c r="BM2297" s="17"/>
      <c r="BN2297" s="17"/>
      <c r="BO2297" s="17"/>
      <c r="BP2297" s="17"/>
      <c r="BQ2297" s="17"/>
      <c r="BR2297" s="17"/>
      <c r="BS2297" s="17"/>
      <c r="BT2297" s="17"/>
      <c r="BU2297" s="17"/>
      <c r="BV2297" s="17"/>
      <c r="BW2297" s="17"/>
      <c r="BX2297" s="17"/>
      <c r="BY2297" s="17"/>
      <c r="BZ2297" s="17"/>
      <c r="CA2297" s="17"/>
      <c r="CB2297" s="17"/>
      <c r="CC2297" s="17"/>
      <c r="CD2297" s="17"/>
      <c r="CE2297" s="17"/>
      <c r="CF2297" s="17"/>
      <c r="CG2297" s="17"/>
      <c r="CH2297" s="17"/>
      <c r="CI2297" s="17"/>
      <c r="CJ2297" s="17"/>
      <c r="CK2297" s="17"/>
      <c r="CL2297" s="17"/>
      <c r="CM2297" s="17"/>
      <c r="CN2297" s="17"/>
      <c r="CO2297" s="17"/>
      <c r="CP2297" s="17"/>
      <c r="CQ2297" s="17"/>
      <c r="CR2297" s="17"/>
      <c r="CS2297" s="17"/>
      <c r="CT2297" s="17"/>
      <c r="CU2297" s="17"/>
      <c r="CV2297" s="17"/>
      <c r="CW2297" s="17"/>
      <c r="CX2297" s="17"/>
      <c r="CY2297" s="17"/>
      <c r="CZ2297" s="17"/>
      <c r="DA2297" s="17"/>
      <c r="DB2297" s="17"/>
      <c r="DC2297" s="17"/>
      <c r="DD2297" s="17"/>
      <c r="DE2297" s="17"/>
      <c r="DF2297" s="17"/>
      <c r="DG2297" s="17"/>
      <c r="DH2297" s="17"/>
      <c r="DI2297" s="17"/>
      <c r="DJ2297" s="17"/>
      <c r="DK2297" s="17"/>
      <c r="DL2297" s="17"/>
      <c r="DM2297" s="17"/>
      <c r="DN2297" s="17"/>
      <c r="DO2297" s="17"/>
      <c r="DP2297" s="17"/>
      <c r="DQ2297" s="17"/>
      <c r="DR2297" s="17"/>
      <c r="DS2297" s="17"/>
      <c r="DT2297" s="17"/>
      <c r="DU2297" s="17"/>
      <c r="DV2297" s="17"/>
      <c r="DW2297" s="17"/>
      <c r="DX2297" s="17"/>
      <c r="DY2297" s="17"/>
      <c r="DZ2297" s="17"/>
      <c r="EA2297" s="17"/>
      <c r="EB2297" s="17"/>
      <c r="EC2297" s="17"/>
      <c r="ED2297" s="17"/>
      <c r="EE2297" s="17"/>
      <c r="EF2297" s="17"/>
      <c r="EG2297" s="17"/>
      <c r="EH2297" s="17"/>
      <c r="EI2297" s="17"/>
      <c r="EJ2297" s="17"/>
      <c r="EK2297" s="17"/>
      <c r="EL2297" s="17"/>
      <c r="EM2297" s="17"/>
      <c r="EN2297" s="17"/>
      <c r="EO2297" s="17"/>
      <c r="EP2297" s="17"/>
      <c r="EQ2297" s="17"/>
      <c r="ER2297" s="17"/>
      <c r="ES2297" s="17"/>
      <c r="ET2297" s="17"/>
      <c r="EU2297" s="17"/>
      <c r="EV2297" s="17"/>
      <c r="EW2297" s="17"/>
      <c r="EX2297" s="17"/>
      <c r="EY2297" s="17"/>
      <c r="EZ2297" s="17"/>
      <c r="FA2297" s="17"/>
      <c r="FB2297" s="17"/>
      <c r="FC2297" s="17"/>
      <c r="FD2297" s="17"/>
      <c r="FE2297" s="17"/>
      <c r="FF2297" s="17"/>
      <c r="FG2297" s="17"/>
      <c r="FH2297" s="17"/>
      <c r="FI2297" s="17"/>
      <c r="FJ2297" s="17"/>
      <c r="FK2297" s="17"/>
      <c r="FL2297" s="17"/>
      <c r="FM2297" s="17"/>
      <c r="FN2297" s="17"/>
      <c r="FO2297" s="17"/>
      <c r="FP2297" s="17"/>
      <c r="FQ2297" s="17"/>
      <c r="FR2297" s="17"/>
      <c r="FS2297" s="17"/>
      <c r="FT2297" s="17"/>
      <c r="FU2297" s="17"/>
      <c r="FV2297" s="17"/>
      <c r="FW2297" s="17"/>
      <c r="FX2297" s="17"/>
      <c r="FY2297" s="17"/>
      <c r="FZ2297" s="17"/>
      <c r="GA2297" s="17"/>
      <c r="GB2297" s="17"/>
      <c r="GC2297" s="17"/>
      <c r="GD2297" s="17"/>
      <c r="GE2297" s="17"/>
      <c r="GF2297" s="17"/>
      <c r="GG2297" s="17"/>
      <c r="GH2297" s="17"/>
      <c r="GI2297" s="17"/>
      <c r="GJ2297" s="17"/>
      <c r="GK2297" s="17"/>
      <c r="GL2297" s="17"/>
      <c r="GM2297" s="17"/>
      <c r="GN2297" s="17"/>
      <c r="GO2297" s="17"/>
      <c r="GP2297" s="17"/>
      <c r="GQ2297" s="17"/>
      <c r="GR2297" s="17"/>
      <c r="GS2297" s="17"/>
      <c r="GT2297" s="17"/>
      <c r="GU2297" s="17"/>
      <c r="GV2297" s="17"/>
      <c r="GW2297" s="17"/>
      <c r="GX2297" s="17"/>
      <c r="GY2297" s="17"/>
      <c r="GZ2297" s="17"/>
      <c r="HA2297" s="17"/>
      <c r="HB2297" s="17"/>
      <c r="HC2297" s="17"/>
      <c r="HD2297" s="17"/>
      <c r="HE2297" s="17"/>
      <c r="HF2297" s="17"/>
      <c r="HG2297" s="17"/>
      <c r="HH2297" s="17"/>
      <c r="HI2297" s="17"/>
      <c r="HJ2297" s="17"/>
      <c r="HK2297" s="17"/>
      <c r="HL2297" s="17"/>
      <c r="HM2297" s="17"/>
      <c r="HN2297" s="17"/>
      <c r="HO2297" s="17"/>
      <c r="HP2297" s="17"/>
      <c r="HQ2297" s="17"/>
      <c r="HR2297" s="17"/>
      <c r="HS2297" s="17"/>
      <c r="HT2297" s="17"/>
      <c r="HU2297" s="17"/>
      <c r="HV2297" s="17"/>
      <c r="HW2297" s="17"/>
      <c r="HX2297" s="17"/>
      <c r="HY2297" s="17"/>
      <c r="HZ2297" s="17"/>
      <c r="IA2297" s="17"/>
      <c r="IB2297" s="17"/>
      <c r="IC2297" s="17"/>
      <c r="ID2297" s="17"/>
      <c r="IE2297" s="17"/>
      <c r="IF2297" s="17"/>
      <c r="IG2297" s="17"/>
      <c r="IH2297" s="17"/>
      <c r="II2297" s="17"/>
      <c r="IJ2297" s="17"/>
      <c r="IK2297" s="17"/>
      <c r="IL2297" s="17"/>
      <c r="IM2297" s="17"/>
      <c r="IN2297" s="17"/>
      <c r="IO2297" s="17"/>
      <c r="IP2297" s="17"/>
      <c r="IQ2297" s="17"/>
      <c r="IR2297" s="17"/>
      <c r="IS2297" s="17"/>
      <c r="IT2297" s="17"/>
      <c r="IU2297" s="17"/>
    </row>
    <row r="2298" spans="2:255" s="18" customFormat="1" ht="30.2" customHeight="1">
      <c r="B2298" s="41"/>
      <c r="C2298" s="12"/>
      <c r="E2298" s="13"/>
      <c r="F2298" s="14"/>
      <c r="H2298" s="19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  <c r="AD2298" s="17"/>
      <c r="AE2298" s="17"/>
      <c r="AF2298" s="17"/>
      <c r="AG2298" s="17"/>
      <c r="AH2298" s="17"/>
      <c r="AI2298" s="17"/>
      <c r="AJ2298" s="17"/>
      <c r="AK2298" s="17"/>
      <c r="AL2298" s="17"/>
      <c r="AM2298" s="17"/>
      <c r="AN2298" s="17"/>
      <c r="AO2298" s="17"/>
      <c r="AP2298" s="17"/>
      <c r="AQ2298" s="17"/>
      <c r="AR2298" s="17"/>
      <c r="AS2298" s="17"/>
      <c r="AT2298" s="17"/>
      <c r="AU2298" s="17"/>
      <c r="AV2298" s="17"/>
      <c r="AW2298" s="17"/>
      <c r="AX2298" s="17"/>
      <c r="AY2298" s="17"/>
      <c r="AZ2298" s="17"/>
      <c r="BA2298" s="17"/>
      <c r="BB2298" s="17"/>
      <c r="BC2298" s="17"/>
      <c r="BD2298" s="17"/>
      <c r="BE2298" s="17"/>
      <c r="BF2298" s="17"/>
      <c r="BG2298" s="17"/>
      <c r="BH2298" s="17"/>
      <c r="BI2298" s="17"/>
      <c r="BJ2298" s="17"/>
      <c r="BK2298" s="17"/>
      <c r="BL2298" s="17"/>
      <c r="BM2298" s="17"/>
      <c r="BN2298" s="17"/>
      <c r="BO2298" s="17"/>
      <c r="BP2298" s="17"/>
      <c r="BQ2298" s="17"/>
      <c r="BR2298" s="17"/>
      <c r="BS2298" s="17"/>
      <c r="BT2298" s="17"/>
      <c r="BU2298" s="17"/>
      <c r="BV2298" s="17"/>
      <c r="BW2298" s="17"/>
      <c r="BX2298" s="17"/>
      <c r="BY2298" s="17"/>
      <c r="BZ2298" s="17"/>
      <c r="CA2298" s="17"/>
      <c r="CB2298" s="17"/>
      <c r="CC2298" s="17"/>
      <c r="CD2298" s="17"/>
      <c r="CE2298" s="17"/>
      <c r="CF2298" s="17"/>
      <c r="CG2298" s="17"/>
      <c r="CH2298" s="17"/>
      <c r="CI2298" s="17"/>
      <c r="CJ2298" s="17"/>
      <c r="CK2298" s="17"/>
      <c r="CL2298" s="17"/>
      <c r="CM2298" s="17"/>
      <c r="CN2298" s="17"/>
      <c r="CO2298" s="17"/>
      <c r="CP2298" s="17"/>
      <c r="CQ2298" s="17"/>
      <c r="CR2298" s="17"/>
      <c r="CS2298" s="17"/>
      <c r="CT2298" s="17"/>
      <c r="CU2298" s="17"/>
      <c r="CV2298" s="17"/>
      <c r="CW2298" s="17"/>
      <c r="CX2298" s="17"/>
      <c r="CY2298" s="17"/>
      <c r="CZ2298" s="17"/>
      <c r="DA2298" s="17"/>
      <c r="DB2298" s="17"/>
      <c r="DC2298" s="17"/>
      <c r="DD2298" s="17"/>
      <c r="DE2298" s="17"/>
      <c r="DF2298" s="17"/>
      <c r="DG2298" s="17"/>
      <c r="DH2298" s="17"/>
      <c r="DI2298" s="17"/>
      <c r="DJ2298" s="17"/>
      <c r="DK2298" s="17"/>
      <c r="DL2298" s="17"/>
      <c r="DM2298" s="17"/>
      <c r="DN2298" s="17"/>
      <c r="DO2298" s="17"/>
      <c r="DP2298" s="17"/>
      <c r="DQ2298" s="17"/>
      <c r="DR2298" s="17"/>
      <c r="DS2298" s="17"/>
      <c r="DT2298" s="17"/>
      <c r="DU2298" s="17"/>
      <c r="DV2298" s="17"/>
      <c r="DW2298" s="17"/>
      <c r="DX2298" s="17"/>
      <c r="DY2298" s="17"/>
      <c r="DZ2298" s="17"/>
      <c r="EA2298" s="17"/>
      <c r="EB2298" s="17"/>
      <c r="EC2298" s="17"/>
      <c r="ED2298" s="17"/>
      <c r="EE2298" s="17"/>
      <c r="EF2298" s="17"/>
      <c r="EG2298" s="17"/>
      <c r="EH2298" s="17"/>
      <c r="EI2298" s="17"/>
      <c r="EJ2298" s="17"/>
      <c r="EK2298" s="17"/>
      <c r="EL2298" s="17"/>
      <c r="EM2298" s="17"/>
      <c r="EN2298" s="17"/>
      <c r="EO2298" s="17"/>
      <c r="EP2298" s="17"/>
      <c r="EQ2298" s="17"/>
      <c r="ER2298" s="17"/>
      <c r="ES2298" s="17"/>
      <c r="ET2298" s="17"/>
      <c r="EU2298" s="17"/>
      <c r="EV2298" s="17"/>
      <c r="EW2298" s="17"/>
      <c r="EX2298" s="17"/>
      <c r="EY2298" s="17"/>
      <c r="EZ2298" s="17"/>
      <c r="FA2298" s="17"/>
      <c r="FB2298" s="17"/>
      <c r="FC2298" s="17"/>
      <c r="FD2298" s="17"/>
      <c r="FE2298" s="17"/>
      <c r="FF2298" s="17"/>
      <c r="FG2298" s="17"/>
      <c r="FH2298" s="17"/>
      <c r="FI2298" s="17"/>
      <c r="FJ2298" s="17"/>
      <c r="FK2298" s="17"/>
      <c r="FL2298" s="17"/>
      <c r="FM2298" s="17"/>
      <c r="FN2298" s="17"/>
      <c r="FO2298" s="17"/>
      <c r="FP2298" s="17"/>
      <c r="FQ2298" s="17"/>
      <c r="FR2298" s="17"/>
      <c r="FS2298" s="17"/>
      <c r="FT2298" s="17"/>
      <c r="FU2298" s="17"/>
      <c r="FV2298" s="17"/>
      <c r="FW2298" s="17"/>
      <c r="FX2298" s="17"/>
      <c r="FY2298" s="17"/>
      <c r="FZ2298" s="17"/>
      <c r="GA2298" s="17"/>
      <c r="GB2298" s="17"/>
      <c r="GC2298" s="17"/>
      <c r="GD2298" s="17"/>
      <c r="GE2298" s="17"/>
      <c r="GF2298" s="17"/>
      <c r="GG2298" s="17"/>
      <c r="GH2298" s="17"/>
      <c r="GI2298" s="17"/>
      <c r="GJ2298" s="17"/>
      <c r="GK2298" s="17"/>
      <c r="GL2298" s="17"/>
      <c r="GM2298" s="17"/>
      <c r="GN2298" s="17"/>
      <c r="GO2298" s="17"/>
      <c r="GP2298" s="17"/>
      <c r="GQ2298" s="17"/>
      <c r="GR2298" s="17"/>
      <c r="GS2298" s="17"/>
      <c r="GT2298" s="17"/>
      <c r="GU2298" s="17"/>
      <c r="GV2298" s="17"/>
      <c r="GW2298" s="17"/>
      <c r="GX2298" s="17"/>
      <c r="GY2298" s="17"/>
      <c r="GZ2298" s="17"/>
      <c r="HA2298" s="17"/>
      <c r="HB2298" s="17"/>
      <c r="HC2298" s="17"/>
      <c r="HD2298" s="17"/>
      <c r="HE2298" s="17"/>
      <c r="HF2298" s="17"/>
      <c r="HG2298" s="17"/>
      <c r="HH2298" s="17"/>
      <c r="HI2298" s="17"/>
      <c r="HJ2298" s="17"/>
      <c r="HK2298" s="17"/>
      <c r="HL2298" s="17"/>
      <c r="HM2298" s="17"/>
      <c r="HN2298" s="17"/>
      <c r="HO2298" s="17"/>
      <c r="HP2298" s="17"/>
      <c r="HQ2298" s="17"/>
      <c r="HR2298" s="17"/>
      <c r="HS2298" s="17"/>
      <c r="HT2298" s="17"/>
      <c r="HU2298" s="17"/>
      <c r="HV2298" s="17"/>
      <c r="HW2298" s="17"/>
      <c r="HX2298" s="17"/>
      <c r="HY2298" s="17"/>
      <c r="HZ2298" s="17"/>
      <c r="IA2298" s="17"/>
      <c r="IB2298" s="17"/>
      <c r="IC2298" s="17"/>
      <c r="ID2298" s="17"/>
      <c r="IE2298" s="17"/>
      <c r="IF2298" s="17"/>
      <c r="IG2298" s="17"/>
      <c r="IH2298" s="17"/>
      <c r="II2298" s="17"/>
      <c r="IJ2298" s="17"/>
      <c r="IK2298" s="17"/>
      <c r="IL2298" s="17"/>
      <c r="IM2298" s="17"/>
      <c r="IN2298" s="17"/>
      <c r="IO2298" s="17"/>
      <c r="IP2298" s="17"/>
      <c r="IQ2298" s="17"/>
      <c r="IR2298" s="17"/>
      <c r="IS2298" s="17"/>
      <c r="IT2298" s="17"/>
      <c r="IU2298" s="17"/>
    </row>
    <row r="2299" spans="2:255" s="18" customFormat="1" ht="30.2" customHeight="1">
      <c r="B2299" s="41"/>
      <c r="C2299" s="12"/>
      <c r="E2299" s="13"/>
      <c r="F2299" s="14"/>
      <c r="H2299" s="19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  <c r="AB2299" s="17"/>
      <c r="AC2299" s="17"/>
      <c r="AD2299" s="17"/>
      <c r="AE2299" s="17"/>
      <c r="AF2299" s="17"/>
      <c r="AG2299" s="17"/>
      <c r="AH2299" s="17"/>
      <c r="AI2299" s="17"/>
      <c r="AJ2299" s="17"/>
      <c r="AK2299" s="17"/>
      <c r="AL2299" s="17"/>
      <c r="AM2299" s="17"/>
      <c r="AN2299" s="17"/>
      <c r="AO2299" s="17"/>
      <c r="AP2299" s="17"/>
      <c r="AQ2299" s="17"/>
      <c r="AR2299" s="17"/>
      <c r="AS2299" s="17"/>
      <c r="AT2299" s="17"/>
      <c r="AU2299" s="17"/>
      <c r="AV2299" s="17"/>
      <c r="AW2299" s="17"/>
      <c r="AX2299" s="17"/>
      <c r="AY2299" s="17"/>
      <c r="AZ2299" s="17"/>
      <c r="BA2299" s="17"/>
      <c r="BB2299" s="17"/>
      <c r="BC2299" s="17"/>
      <c r="BD2299" s="17"/>
      <c r="BE2299" s="17"/>
      <c r="BF2299" s="17"/>
      <c r="BG2299" s="17"/>
      <c r="BH2299" s="17"/>
      <c r="BI2299" s="17"/>
      <c r="BJ2299" s="17"/>
      <c r="BK2299" s="17"/>
      <c r="BL2299" s="17"/>
      <c r="BM2299" s="17"/>
      <c r="BN2299" s="17"/>
      <c r="BO2299" s="17"/>
      <c r="BP2299" s="17"/>
      <c r="BQ2299" s="17"/>
      <c r="BR2299" s="17"/>
      <c r="BS2299" s="17"/>
      <c r="BT2299" s="17"/>
      <c r="BU2299" s="17"/>
      <c r="BV2299" s="17"/>
      <c r="BW2299" s="17"/>
      <c r="BX2299" s="17"/>
      <c r="BY2299" s="17"/>
      <c r="BZ2299" s="17"/>
      <c r="CA2299" s="17"/>
      <c r="CB2299" s="17"/>
      <c r="CC2299" s="17"/>
      <c r="CD2299" s="17"/>
      <c r="CE2299" s="17"/>
      <c r="CF2299" s="17"/>
      <c r="CG2299" s="17"/>
      <c r="CH2299" s="17"/>
      <c r="CI2299" s="17"/>
      <c r="CJ2299" s="17"/>
      <c r="CK2299" s="17"/>
      <c r="CL2299" s="17"/>
      <c r="CM2299" s="17"/>
      <c r="CN2299" s="17"/>
      <c r="CO2299" s="17"/>
      <c r="CP2299" s="17"/>
      <c r="CQ2299" s="17"/>
      <c r="CR2299" s="17"/>
      <c r="CS2299" s="17"/>
      <c r="CT2299" s="17"/>
      <c r="CU2299" s="17"/>
      <c r="CV2299" s="17"/>
      <c r="CW2299" s="17"/>
      <c r="CX2299" s="17"/>
      <c r="CY2299" s="17"/>
      <c r="CZ2299" s="17"/>
      <c r="DA2299" s="17"/>
      <c r="DB2299" s="17"/>
      <c r="DC2299" s="17"/>
      <c r="DD2299" s="17"/>
      <c r="DE2299" s="17"/>
      <c r="DF2299" s="17"/>
      <c r="DG2299" s="17"/>
      <c r="DH2299" s="17"/>
      <c r="DI2299" s="17"/>
      <c r="DJ2299" s="17"/>
      <c r="DK2299" s="17"/>
      <c r="DL2299" s="17"/>
      <c r="DM2299" s="17"/>
      <c r="DN2299" s="17"/>
      <c r="DO2299" s="17"/>
      <c r="DP2299" s="17"/>
      <c r="DQ2299" s="17"/>
      <c r="DR2299" s="17"/>
      <c r="DS2299" s="17"/>
      <c r="DT2299" s="17"/>
      <c r="DU2299" s="17"/>
      <c r="DV2299" s="17"/>
      <c r="DW2299" s="17"/>
      <c r="DX2299" s="17"/>
      <c r="DY2299" s="17"/>
      <c r="DZ2299" s="17"/>
      <c r="EA2299" s="17"/>
      <c r="EB2299" s="17"/>
      <c r="EC2299" s="17"/>
      <c r="ED2299" s="17"/>
      <c r="EE2299" s="17"/>
      <c r="EF2299" s="17"/>
      <c r="EG2299" s="17"/>
      <c r="EH2299" s="17"/>
      <c r="EI2299" s="17"/>
      <c r="EJ2299" s="17"/>
      <c r="EK2299" s="17"/>
      <c r="EL2299" s="17"/>
      <c r="EM2299" s="17"/>
      <c r="EN2299" s="17"/>
      <c r="EO2299" s="17"/>
      <c r="EP2299" s="17"/>
      <c r="EQ2299" s="17"/>
      <c r="ER2299" s="17"/>
      <c r="ES2299" s="17"/>
      <c r="ET2299" s="17"/>
      <c r="EU2299" s="17"/>
      <c r="EV2299" s="17"/>
      <c r="EW2299" s="17"/>
      <c r="EX2299" s="17"/>
      <c r="EY2299" s="17"/>
      <c r="EZ2299" s="17"/>
      <c r="FA2299" s="17"/>
      <c r="FB2299" s="17"/>
      <c r="FC2299" s="17"/>
      <c r="FD2299" s="17"/>
      <c r="FE2299" s="17"/>
      <c r="FF2299" s="17"/>
      <c r="FG2299" s="17"/>
      <c r="FH2299" s="17"/>
      <c r="FI2299" s="17"/>
      <c r="FJ2299" s="17"/>
      <c r="FK2299" s="17"/>
      <c r="FL2299" s="17"/>
      <c r="FM2299" s="17"/>
      <c r="FN2299" s="17"/>
      <c r="FO2299" s="17"/>
      <c r="FP2299" s="17"/>
      <c r="FQ2299" s="17"/>
      <c r="FR2299" s="17"/>
      <c r="FS2299" s="17"/>
      <c r="FT2299" s="17"/>
      <c r="FU2299" s="17"/>
      <c r="FV2299" s="17"/>
      <c r="FW2299" s="17"/>
      <c r="FX2299" s="17"/>
      <c r="FY2299" s="17"/>
      <c r="FZ2299" s="17"/>
      <c r="GA2299" s="17"/>
      <c r="GB2299" s="17"/>
      <c r="GC2299" s="17"/>
      <c r="GD2299" s="17"/>
      <c r="GE2299" s="17"/>
      <c r="GF2299" s="17"/>
      <c r="GG2299" s="17"/>
      <c r="GH2299" s="17"/>
      <c r="GI2299" s="17"/>
      <c r="GJ2299" s="17"/>
      <c r="GK2299" s="17"/>
      <c r="GL2299" s="17"/>
      <c r="GM2299" s="17"/>
      <c r="GN2299" s="17"/>
      <c r="GO2299" s="17"/>
      <c r="GP2299" s="17"/>
      <c r="GQ2299" s="17"/>
      <c r="GR2299" s="17"/>
      <c r="GS2299" s="17"/>
      <c r="GT2299" s="17"/>
      <c r="GU2299" s="17"/>
      <c r="GV2299" s="17"/>
      <c r="GW2299" s="17"/>
      <c r="GX2299" s="17"/>
      <c r="GY2299" s="17"/>
      <c r="GZ2299" s="17"/>
      <c r="HA2299" s="17"/>
      <c r="HB2299" s="17"/>
      <c r="HC2299" s="17"/>
      <c r="HD2299" s="17"/>
      <c r="HE2299" s="17"/>
      <c r="HF2299" s="17"/>
      <c r="HG2299" s="17"/>
      <c r="HH2299" s="17"/>
      <c r="HI2299" s="17"/>
      <c r="HJ2299" s="17"/>
      <c r="HK2299" s="17"/>
      <c r="HL2299" s="17"/>
      <c r="HM2299" s="17"/>
      <c r="HN2299" s="17"/>
      <c r="HO2299" s="17"/>
      <c r="HP2299" s="17"/>
      <c r="HQ2299" s="17"/>
      <c r="HR2299" s="17"/>
      <c r="HS2299" s="17"/>
      <c r="HT2299" s="17"/>
      <c r="HU2299" s="17"/>
      <c r="HV2299" s="17"/>
      <c r="HW2299" s="17"/>
      <c r="HX2299" s="17"/>
      <c r="HY2299" s="17"/>
      <c r="HZ2299" s="17"/>
      <c r="IA2299" s="17"/>
      <c r="IB2299" s="17"/>
      <c r="IC2299" s="17"/>
      <c r="ID2299" s="17"/>
      <c r="IE2299" s="17"/>
      <c r="IF2299" s="17"/>
      <c r="IG2299" s="17"/>
      <c r="IH2299" s="17"/>
      <c r="II2299" s="17"/>
      <c r="IJ2299" s="17"/>
      <c r="IK2299" s="17"/>
      <c r="IL2299" s="17"/>
      <c r="IM2299" s="17"/>
      <c r="IN2299" s="17"/>
      <c r="IO2299" s="17"/>
      <c r="IP2299" s="17"/>
      <c r="IQ2299" s="17"/>
      <c r="IR2299" s="17"/>
      <c r="IS2299" s="17"/>
      <c r="IT2299" s="17"/>
      <c r="IU2299" s="17"/>
    </row>
    <row r="2300" spans="2:255" s="18" customFormat="1" ht="30.2" customHeight="1">
      <c r="B2300" s="41"/>
      <c r="C2300" s="12"/>
      <c r="E2300" s="13"/>
      <c r="F2300" s="14"/>
      <c r="H2300" s="19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  <c r="AB2300" s="17"/>
      <c r="AC2300" s="17"/>
      <c r="AD2300" s="17"/>
      <c r="AE2300" s="17"/>
      <c r="AF2300" s="17"/>
      <c r="AG2300" s="17"/>
      <c r="AH2300" s="17"/>
      <c r="AI2300" s="17"/>
      <c r="AJ2300" s="17"/>
      <c r="AK2300" s="17"/>
      <c r="AL2300" s="17"/>
      <c r="AM2300" s="17"/>
      <c r="AN2300" s="17"/>
      <c r="AO2300" s="17"/>
      <c r="AP2300" s="17"/>
      <c r="AQ2300" s="17"/>
      <c r="AR2300" s="17"/>
      <c r="AS2300" s="17"/>
      <c r="AT2300" s="17"/>
      <c r="AU2300" s="17"/>
      <c r="AV2300" s="17"/>
      <c r="AW2300" s="17"/>
      <c r="AX2300" s="17"/>
      <c r="AY2300" s="17"/>
      <c r="AZ2300" s="17"/>
      <c r="BA2300" s="17"/>
      <c r="BB2300" s="17"/>
      <c r="BC2300" s="17"/>
      <c r="BD2300" s="17"/>
      <c r="BE2300" s="17"/>
      <c r="BF2300" s="17"/>
      <c r="BG2300" s="17"/>
      <c r="BH2300" s="17"/>
      <c r="BI2300" s="17"/>
      <c r="BJ2300" s="17"/>
      <c r="BK2300" s="17"/>
      <c r="BL2300" s="17"/>
      <c r="BM2300" s="17"/>
      <c r="BN2300" s="17"/>
      <c r="BO2300" s="17"/>
      <c r="BP2300" s="17"/>
      <c r="BQ2300" s="17"/>
      <c r="BR2300" s="17"/>
      <c r="BS2300" s="17"/>
      <c r="BT2300" s="17"/>
      <c r="BU2300" s="17"/>
      <c r="BV2300" s="17"/>
      <c r="BW2300" s="17"/>
      <c r="BX2300" s="17"/>
      <c r="BY2300" s="17"/>
      <c r="BZ2300" s="17"/>
      <c r="CA2300" s="17"/>
      <c r="CB2300" s="17"/>
      <c r="CC2300" s="17"/>
      <c r="CD2300" s="17"/>
      <c r="CE2300" s="17"/>
      <c r="CF2300" s="17"/>
      <c r="CG2300" s="17"/>
      <c r="CH2300" s="17"/>
      <c r="CI2300" s="17"/>
      <c r="CJ2300" s="17"/>
      <c r="CK2300" s="17"/>
      <c r="CL2300" s="17"/>
      <c r="CM2300" s="17"/>
      <c r="CN2300" s="17"/>
      <c r="CO2300" s="17"/>
      <c r="CP2300" s="17"/>
      <c r="CQ2300" s="17"/>
      <c r="CR2300" s="17"/>
      <c r="CS2300" s="17"/>
      <c r="CT2300" s="17"/>
      <c r="CU2300" s="17"/>
      <c r="CV2300" s="17"/>
      <c r="CW2300" s="17"/>
      <c r="CX2300" s="17"/>
      <c r="CY2300" s="17"/>
      <c r="CZ2300" s="17"/>
      <c r="DA2300" s="17"/>
      <c r="DB2300" s="17"/>
      <c r="DC2300" s="17"/>
      <c r="DD2300" s="17"/>
      <c r="DE2300" s="17"/>
      <c r="DF2300" s="17"/>
      <c r="DG2300" s="17"/>
      <c r="DH2300" s="17"/>
      <c r="DI2300" s="17"/>
      <c r="DJ2300" s="17"/>
      <c r="DK2300" s="17"/>
      <c r="DL2300" s="17"/>
      <c r="DM2300" s="17"/>
      <c r="DN2300" s="17"/>
      <c r="DO2300" s="17"/>
      <c r="DP2300" s="17"/>
      <c r="DQ2300" s="17"/>
      <c r="DR2300" s="17"/>
      <c r="DS2300" s="17"/>
      <c r="DT2300" s="17"/>
      <c r="DU2300" s="17"/>
      <c r="DV2300" s="17"/>
      <c r="DW2300" s="17"/>
      <c r="DX2300" s="17"/>
      <c r="DY2300" s="17"/>
      <c r="DZ2300" s="17"/>
      <c r="EA2300" s="17"/>
      <c r="EB2300" s="17"/>
      <c r="EC2300" s="17"/>
      <c r="ED2300" s="17"/>
      <c r="EE2300" s="17"/>
      <c r="EF2300" s="17"/>
      <c r="EG2300" s="17"/>
      <c r="EH2300" s="17"/>
      <c r="EI2300" s="17"/>
      <c r="EJ2300" s="17"/>
      <c r="EK2300" s="17"/>
      <c r="EL2300" s="17"/>
      <c r="EM2300" s="17"/>
      <c r="EN2300" s="17"/>
      <c r="EO2300" s="17"/>
      <c r="EP2300" s="17"/>
      <c r="EQ2300" s="17"/>
      <c r="ER2300" s="17"/>
      <c r="ES2300" s="17"/>
      <c r="ET2300" s="17"/>
      <c r="EU2300" s="17"/>
      <c r="EV2300" s="17"/>
      <c r="EW2300" s="17"/>
      <c r="EX2300" s="17"/>
      <c r="EY2300" s="17"/>
      <c r="EZ2300" s="17"/>
      <c r="FA2300" s="17"/>
      <c r="FB2300" s="17"/>
      <c r="FC2300" s="17"/>
      <c r="FD2300" s="17"/>
      <c r="FE2300" s="17"/>
      <c r="FF2300" s="17"/>
      <c r="FG2300" s="17"/>
      <c r="FH2300" s="17"/>
      <c r="FI2300" s="17"/>
      <c r="FJ2300" s="17"/>
      <c r="FK2300" s="17"/>
      <c r="FL2300" s="17"/>
      <c r="FM2300" s="17"/>
      <c r="FN2300" s="17"/>
      <c r="FO2300" s="17"/>
      <c r="FP2300" s="17"/>
      <c r="FQ2300" s="17"/>
      <c r="FR2300" s="17"/>
      <c r="FS2300" s="17"/>
      <c r="FT2300" s="17"/>
      <c r="FU2300" s="17"/>
      <c r="FV2300" s="17"/>
      <c r="FW2300" s="17"/>
      <c r="FX2300" s="17"/>
      <c r="FY2300" s="17"/>
      <c r="FZ2300" s="17"/>
      <c r="GA2300" s="17"/>
      <c r="GB2300" s="17"/>
      <c r="GC2300" s="17"/>
      <c r="GD2300" s="17"/>
      <c r="GE2300" s="17"/>
      <c r="GF2300" s="17"/>
      <c r="GG2300" s="17"/>
      <c r="GH2300" s="17"/>
      <c r="GI2300" s="17"/>
      <c r="GJ2300" s="17"/>
      <c r="GK2300" s="17"/>
      <c r="GL2300" s="17"/>
      <c r="GM2300" s="17"/>
      <c r="GN2300" s="17"/>
      <c r="GO2300" s="17"/>
      <c r="GP2300" s="17"/>
      <c r="GQ2300" s="17"/>
      <c r="GR2300" s="17"/>
      <c r="GS2300" s="17"/>
      <c r="GT2300" s="17"/>
      <c r="GU2300" s="17"/>
      <c r="GV2300" s="17"/>
      <c r="GW2300" s="17"/>
      <c r="GX2300" s="17"/>
      <c r="GY2300" s="17"/>
      <c r="GZ2300" s="17"/>
      <c r="HA2300" s="17"/>
      <c r="HB2300" s="17"/>
      <c r="HC2300" s="17"/>
      <c r="HD2300" s="17"/>
      <c r="HE2300" s="17"/>
      <c r="HF2300" s="17"/>
      <c r="HG2300" s="17"/>
      <c r="HH2300" s="17"/>
      <c r="HI2300" s="17"/>
      <c r="HJ2300" s="17"/>
      <c r="HK2300" s="17"/>
      <c r="HL2300" s="17"/>
      <c r="HM2300" s="17"/>
      <c r="HN2300" s="17"/>
      <c r="HO2300" s="17"/>
      <c r="HP2300" s="17"/>
      <c r="HQ2300" s="17"/>
      <c r="HR2300" s="17"/>
      <c r="HS2300" s="17"/>
      <c r="HT2300" s="17"/>
      <c r="HU2300" s="17"/>
      <c r="HV2300" s="17"/>
      <c r="HW2300" s="17"/>
      <c r="HX2300" s="17"/>
      <c r="HY2300" s="17"/>
      <c r="HZ2300" s="17"/>
      <c r="IA2300" s="17"/>
      <c r="IB2300" s="17"/>
      <c r="IC2300" s="17"/>
      <c r="ID2300" s="17"/>
      <c r="IE2300" s="17"/>
      <c r="IF2300" s="17"/>
      <c r="IG2300" s="17"/>
      <c r="IH2300" s="17"/>
      <c r="II2300" s="17"/>
      <c r="IJ2300" s="17"/>
      <c r="IK2300" s="17"/>
      <c r="IL2300" s="17"/>
      <c r="IM2300" s="17"/>
      <c r="IN2300" s="17"/>
      <c r="IO2300" s="17"/>
      <c r="IP2300" s="17"/>
      <c r="IQ2300" s="17"/>
      <c r="IR2300" s="17"/>
      <c r="IS2300" s="17"/>
      <c r="IT2300" s="17"/>
      <c r="IU2300" s="17"/>
    </row>
    <row r="2301" spans="2:255" s="18" customFormat="1" ht="30.2" customHeight="1">
      <c r="B2301" s="41"/>
      <c r="C2301" s="12"/>
      <c r="E2301" s="13"/>
      <c r="F2301" s="14"/>
      <c r="H2301" s="19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  <c r="AB2301" s="17"/>
      <c r="AC2301" s="17"/>
      <c r="AD2301" s="17"/>
      <c r="AE2301" s="17"/>
      <c r="AF2301" s="17"/>
      <c r="AG2301" s="17"/>
      <c r="AH2301" s="17"/>
      <c r="AI2301" s="17"/>
      <c r="AJ2301" s="17"/>
      <c r="AK2301" s="17"/>
      <c r="AL2301" s="17"/>
      <c r="AM2301" s="17"/>
      <c r="AN2301" s="17"/>
      <c r="AO2301" s="17"/>
      <c r="AP2301" s="17"/>
      <c r="AQ2301" s="17"/>
      <c r="AR2301" s="17"/>
      <c r="AS2301" s="17"/>
      <c r="AT2301" s="17"/>
      <c r="AU2301" s="17"/>
      <c r="AV2301" s="17"/>
      <c r="AW2301" s="17"/>
      <c r="AX2301" s="17"/>
      <c r="AY2301" s="17"/>
      <c r="AZ2301" s="17"/>
      <c r="BA2301" s="17"/>
      <c r="BB2301" s="17"/>
      <c r="BC2301" s="17"/>
      <c r="BD2301" s="17"/>
      <c r="BE2301" s="17"/>
      <c r="BF2301" s="17"/>
      <c r="BG2301" s="17"/>
      <c r="BH2301" s="17"/>
      <c r="BI2301" s="17"/>
      <c r="BJ2301" s="17"/>
      <c r="BK2301" s="17"/>
      <c r="BL2301" s="17"/>
      <c r="BM2301" s="17"/>
      <c r="BN2301" s="17"/>
      <c r="BO2301" s="17"/>
      <c r="BP2301" s="17"/>
      <c r="BQ2301" s="17"/>
      <c r="BR2301" s="17"/>
      <c r="BS2301" s="17"/>
      <c r="BT2301" s="17"/>
      <c r="BU2301" s="17"/>
      <c r="BV2301" s="17"/>
      <c r="BW2301" s="17"/>
      <c r="BX2301" s="17"/>
      <c r="BY2301" s="17"/>
      <c r="BZ2301" s="17"/>
      <c r="CA2301" s="17"/>
      <c r="CB2301" s="17"/>
      <c r="CC2301" s="17"/>
      <c r="CD2301" s="17"/>
      <c r="CE2301" s="17"/>
      <c r="CF2301" s="17"/>
      <c r="CG2301" s="17"/>
      <c r="CH2301" s="17"/>
      <c r="CI2301" s="17"/>
      <c r="CJ2301" s="17"/>
      <c r="CK2301" s="17"/>
      <c r="CL2301" s="17"/>
      <c r="CM2301" s="17"/>
      <c r="CN2301" s="17"/>
      <c r="CO2301" s="17"/>
      <c r="CP2301" s="17"/>
      <c r="CQ2301" s="17"/>
      <c r="CR2301" s="17"/>
      <c r="CS2301" s="17"/>
      <c r="CT2301" s="17"/>
      <c r="CU2301" s="17"/>
      <c r="CV2301" s="17"/>
      <c r="CW2301" s="17"/>
      <c r="CX2301" s="17"/>
      <c r="CY2301" s="17"/>
      <c r="CZ2301" s="17"/>
      <c r="DA2301" s="17"/>
      <c r="DB2301" s="17"/>
      <c r="DC2301" s="17"/>
      <c r="DD2301" s="17"/>
      <c r="DE2301" s="17"/>
      <c r="DF2301" s="17"/>
      <c r="DG2301" s="17"/>
      <c r="DH2301" s="17"/>
      <c r="DI2301" s="17"/>
      <c r="DJ2301" s="17"/>
      <c r="DK2301" s="17"/>
      <c r="DL2301" s="17"/>
      <c r="DM2301" s="17"/>
      <c r="DN2301" s="17"/>
      <c r="DO2301" s="17"/>
      <c r="DP2301" s="17"/>
      <c r="DQ2301" s="17"/>
      <c r="DR2301" s="17"/>
      <c r="DS2301" s="17"/>
      <c r="DT2301" s="17"/>
      <c r="DU2301" s="17"/>
      <c r="DV2301" s="17"/>
      <c r="DW2301" s="17"/>
      <c r="DX2301" s="17"/>
      <c r="DY2301" s="17"/>
      <c r="DZ2301" s="17"/>
      <c r="EA2301" s="17"/>
      <c r="EB2301" s="17"/>
      <c r="EC2301" s="17"/>
      <c r="ED2301" s="17"/>
      <c r="EE2301" s="17"/>
      <c r="EF2301" s="17"/>
      <c r="EG2301" s="17"/>
      <c r="EH2301" s="17"/>
      <c r="EI2301" s="17"/>
      <c r="EJ2301" s="17"/>
      <c r="EK2301" s="17"/>
      <c r="EL2301" s="17"/>
      <c r="EM2301" s="17"/>
      <c r="EN2301" s="17"/>
      <c r="EO2301" s="17"/>
      <c r="EP2301" s="17"/>
      <c r="EQ2301" s="17"/>
      <c r="ER2301" s="17"/>
      <c r="ES2301" s="17"/>
      <c r="ET2301" s="17"/>
      <c r="EU2301" s="17"/>
      <c r="EV2301" s="17"/>
      <c r="EW2301" s="17"/>
      <c r="EX2301" s="17"/>
      <c r="EY2301" s="17"/>
      <c r="EZ2301" s="17"/>
      <c r="FA2301" s="17"/>
      <c r="FB2301" s="17"/>
      <c r="FC2301" s="17"/>
      <c r="FD2301" s="17"/>
      <c r="FE2301" s="17"/>
      <c r="FF2301" s="17"/>
      <c r="FG2301" s="17"/>
      <c r="FH2301" s="17"/>
      <c r="FI2301" s="17"/>
      <c r="FJ2301" s="17"/>
      <c r="FK2301" s="17"/>
      <c r="FL2301" s="17"/>
      <c r="FM2301" s="17"/>
      <c r="FN2301" s="17"/>
      <c r="FO2301" s="17"/>
      <c r="FP2301" s="17"/>
      <c r="FQ2301" s="17"/>
      <c r="FR2301" s="17"/>
      <c r="FS2301" s="17"/>
      <c r="FT2301" s="17"/>
      <c r="FU2301" s="17"/>
      <c r="FV2301" s="17"/>
      <c r="FW2301" s="17"/>
      <c r="FX2301" s="17"/>
      <c r="FY2301" s="17"/>
      <c r="FZ2301" s="17"/>
      <c r="GA2301" s="17"/>
      <c r="GB2301" s="17"/>
      <c r="GC2301" s="17"/>
      <c r="GD2301" s="17"/>
      <c r="GE2301" s="17"/>
      <c r="GF2301" s="17"/>
      <c r="GG2301" s="17"/>
      <c r="GH2301" s="17"/>
      <c r="GI2301" s="17"/>
      <c r="GJ2301" s="17"/>
      <c r="GK2301" s="17"/>
      <c r="GL2301" s="17"/>
      <c r="GM2301" s="17"/>
      <c r="GN2301" s="17"/>
      <c r="GO2301" s="17"/>
      <c r="GP2301" s="17"/>
      <c r="GQ2301" s="17"/>
      <c r="GR2301" s="17"/>
      <c r="GS2301" s="17"/>
      <c r="GT2301" s="17"/>
      <c r="GU2301" s="17"/>
      <c r="GV2301" s="17"/>
      <c r="GW2301" s="17"/>
      <c r="GX2301" s="17"/>
      <c r="GY2301" s="17"/>
      <c r="GZ2301" s="17"/>
      <c r="HA2301" s="17"/>
      <c r="HB2301" s="17"/>
      <c r="HC2301" s="17"/>
      <c r="HD2301" s="17"/>
      <c r="HE2301" s="17"/>
      <c r="HF2301" s="17"/>
      <c r="HG2301" s="17"/>
      <c r="HH2301" s="17"/>
      <c r="HI2301" s="17"/>
      <c r="HJ2301" s="17"/>
      <c r="HK2301" s="17"/>
      <c r="HL2301" s="17"/>
      <c r="HM2301" s="17"/>
      <c r="HN2301" s="17"/>
      <c r="HO2301" s="17"/>
      <c r="HP2301" s="17"/>
      <c r="HQ2301" s="17"/>
      <c r="HR2301" s="17"/>
      <c r="HS2301" s="17"/>
      <c r="HT2301" s="17"/>
      <c r="HU2301" s="17"/>
      <c r="HV2301" s="17"/>
      <c r="HW2301" s="17"/>
      <c r="HX2301" s="17"/>
      <c r="HY2301" s="17"/>
      <c r="HZ2301" s="17"/>
      <c r="IA2301" s="17"/>
      <c r="IB2301" s="17"/>
      <c r="IC2301" s="17"/>
      <c r="ID2301" s="17"/>
      <c r="IE2301" s="17"/>
      <c r="IF2301" s="17"/>
      <c r="IG2301" s="17"/>
      <c r="IH2301" s="17"/>
      <c r="II2301" s="17"/>
      <c r="IJ2301" s="17"/>
      <c r="IK2301" s="17"/>
      <c r="IL2301" s="17"/>
      <c r="IM2301" s="17"/>
      <c r="IN2301" s="17"/>
      <c r="IO2301" s="17"/>
      <c r="IP2301" s="17"/>
      <c r="IQ2301" s="17"/>
      <c r="IR2301" s="17"/>
      <c r="IS2301" s="17"/>
      <c r="IT2301" s="17"/>
      <c r="IU2301" s="17"/>
    </row>
    <row r="2302" spans="2:255" s="18" customFormat="1" ht="30.2" customHeight="1">
      <c r="B2302" s="41"/>
      <c r="C2302" s="12"/>
      <c r="E2302" s="13"/>
      <c r="F2302" s="14"/>
      <c r="H2302" s="19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  <c r="AD2302" s="17"/>
      <c r="AE2302" s="17"/>
      <c r="AF2302" s="17"/>
      <c r="AG2302" s="17"/>
      <c r="AH2302" s="17"/>
      <c r="AI2302" s="17"/>
      <c r="AJ2302" s="17"/>
      <c r="AK2302" s="17"/>
      <c r="AL2302" s="17"/>
      <c r="AM2302" s="17"/>
      <c r="AN2302" s="17"/>
      <c r="AO2302" s="17"/>
      <c r="AP2302" s="17"/>
      <c r="AQ2302" s="17"/>
      <c r="AR2302" s="17"/>
      <c r="AS2302" s="17"/>
      <c r="AT2302" s="17"/>
      <c r="AU2302" s="17"/>
      <c r="AV2302" s="17"/>
      <c r="AW2302" s="17"/>
      <c r="AX2302" s="17"/>
      <c r="AY2302" s="17"/>
      <c r="AZ2302" s="17"/>
      <c r="BA2302" s="17"/>
      <c r="BB2302" s="17"/>
      <c r="BC2302" s="17"/>
      <c r="BD2302" s="17"/>
      <c r="BE2302" s="17"/>
      <c r="BF2302" s="17"/>
      <c r="BG2302" s="17"/>
      <c r="BH2302" s="17"/>
      <c r="BI2302" s="17"/>
      <c r="BJ2302" s="17"/>
      <c r="BK2302" s="17"/>
      <c r="BL2302" s="17"/>
      <c r="BM2302" s="17"/>
      <c r="BN2302" s="17"/>
      <c r="BO2302" s="17"/>
      <c r="BP2302" s="17"/>
      <c r="BQ2302" s="17"/>
      <c r="BR2302" s="17"/>
      <c r="BS2302" s="17"/>
      <c r="BT2302" s="17"/>
      <c r="BU2302" s="17"/>
      <c r="BV2302" s="17"/>
      <c r="BW2302" s="17"/>
      <c r="BX2302" s="17"/>
      <c r="BY2302" s="17"/>
      <c r="BZ2302" s="17"/>
      <c r="CA2302" s="17"/>
      <c r="CB2302" s="17"/>
      <c r="CC2302" s="17"/>
      <c r="CD2302" s="17"/>
      <c r="CE2302" s="17"/>
      <c r="CF2302" s="17"/>
      <c r="CG2302" s="17"/>
      <c r="CH2302" s="17"/>
      <c r="CI2302" s="17"/>
      <c r="CJ2302" s="17"/>
      <c r="CK2302" s="17"/>
      <c r="CL2302" s="17"/>
      <c r="CM2302" s="17"/>
      <c r="CN2302" s="17"/>
      <c r="CO2302" s="17"/>
      <c r="CP2302" s="17"/>
      <c r="CQ2302" s="17"/>
      <c r="CR2302" s="17"/>
      <c r="CS2302" s="17"/>
      <c r="CT2302" s="17"/>
      <c r="CU2302" s="17"/>
      <c r="CV2302" s="17"/>
      <c r="CW2302" s="17"/>
      <c r="CX2302" s="17"/>
      <c r="CY2302" s="17"/>
      <c r="CZ2302" s="17"/>
      <c r="DA2302" s="17"/>
      <c r="DB2302" s="17"/>
      <c r="DC2302" s="17"/>
      <c r="DD2302" s="17"/>
      <c r="DE2302" s="17"/>
      <c r="DF2302" s="17"/>
      <c r="DG2302" s="17"/>
      <c r="DH2302" s="17"/>
      <c r="DI2302" s="17"/>
      <c r="DJ2302" s="17"/>
      <c r="DK2302" s="17"/>
      <c r="DL2302" s="17"/>
      <c r="DM2302" s="17"/>
      <c r="DN2302" s="17"/>
      <c r="DO2302" s="17"/>
      <c r="DP2302" s="17"/>
      <c r="DQ2302" s="17"/>
      <c r="DR2302" s="17"/>
      <c r="DS2302" s="17"/>
      <c r="DT2302" s="17"/>
      <c r="DU2302" s="17"/>
      <c r="DV2302" s="17"/>
      <c r="DW2302" s="17"/>
      <c r="DX2302" s="17"/>
      <c r="DY2302" s="17"/>
      <c r="DZ2302" s="17"/>
      <c r="EA2302" s="17"/>
      <c r="EB2302" s="17"/>
      <c r="EC2302" s="17"/>
      <c r="ED2302" s="17"/>
      <c r="EE2302" s="17"/>
      <c r="EF2302" s="17"/>
      <c r="EG2302" s="17"/>
      <c r="EH2302" s="17"/>
      <c r="EI2302" s="17"/>
      <c r="EJ2302" s="17"/>
      <c r="EK2302" s="17"/>
      <c r="EL2302" s="17"/>
      <c r="EM2302" s="17"/>
      <c r="EN2302" s="17"/>
      <c r="EO2302" s="17"/>
      <c r="EP2302" s="17"/>
      <c r="EQ2302" s="17"/>
      <c r="ER2302" s="17"/>
      <c r="ES2302" s="17"/>
      <c r="ET2302" s="17"/>
      <c r="EU2302" s="17"/>
      <c r="EV2302" s="17"/>
      <c r="EW2302" s="17"/>
      <c r="EX2302" s="17"/>
      <c r="EY2302" s="17"/>
      <c r="EZ2302" s="17"/>
      <c r="FA2302" s="17"/>
      <c r="FB2302" s="17"/>
      <c r="FC2302" s="17"/>
      <c r="FD2302" s="17"/>
      <c r="FE2302" s="17"/>
      <c r="FF2302" s="17"/>
      <c r="FG2302" s="17"/>
      <c r="FH2302" s="17"/>
      <c r="FI2302" s="17"/>
      <c r="FJ2302" s="17"/>
      <c r="FK2302" s="17"/>
      <c r="FL2302" s="17"/>
      <c r="FM2302" s="17"/>
      <c r="FN2302" s="17"/>
      <c r="FO2302" s="17"/>
      <c r="FP2302" s="17"/>
      <c r="FQ2302" s="17"/>
      <c r="FR2302" s="17"/>
      <c r="FS2302" s="17"/>
      <c r="FT2302" s="17"/>
      <c r="FU2302" s="17"/>
      <c r="FV2302" s="17"/>
      <c r="FW2302" s="17"/>
      <c r="FX2302" s="17"/>
      <c r="FY2302" s="17"/>
      <c r="FZ2302" s="17"/>
      <c r="GA2302" s="17"/>
      <c r="GB2302" s="17"/>
      <c r="GC2302" s="17"/>
      <c r="GD2302" s="17"/>
      <c r="GE2302" s="17"/>
      <c r="GF2302" s="17"/>
      <c r="GG2302" s="17"/>
      <c r="GH2302" s="17"/>
      <c r="GI2302" s="17"/>
      <c r="GJ2302" s="17"/>
      <c r="GK2302" s="17"/>
      <c r="GL2302" s="17"/>
      <c r="GM2302" s="17"/>
      <c r="GN2302" s="17"/>
      <c r="GO2302" s="17"/>
      <c r="GP2302" s="17"/>
      <c r="GQ2302" s="17"/>
      <c r="GR2302" s="17"/>
      <c r="GS2302" s="17"/>
      <c r="GT2302" s="17"/>
      <c r="GU2302" s="17"/>
      <c r="GV2302" s="17"/>
      <c r="GW2302" s="17"/>
      <c r="GX2302" s="17"/>
      <c r="GY2302" s="17"/>
      <c r="GZ2302" s="17"/>
      <c r="HA2302" s="17"/>
      <c r="HB2302" s="17"/>
      <c r="HC2302" s="17"/>
      <c r="HD2302" s="17"/>
      <c r="HE2302" s="17"/>
      <c r="HF2302" s="17"/>
      <c r="HG2302" s="17"/>
      <c r="HH2302" s="17"/>
      <c r="HI2302" s="17"/>
      <c r="HJ2302" s="17"/>
      <c r="HK2302" s="17"/>
      <c r="HL2302" s="17"/>
      <c r="HM2302" s="17"/>
      <c r="HN2302" s="17"/>
      <c r="HO2302" s="17"/>
      <c r="HP2302" s="17"/>
      <c r="HQ2302" s="17"/>
      <c r="HR2302" s="17"/>
      <c r="HS2302" s="17"/>
      <c r="HT2302" s="17"/>
      <c r="HU2302" s="17"/>
      <c r="HV2302" s="17"/>
      <c r="HW2302" s="17"/>
      <c r="HX2302" s="17"/>
      <c r="HY2302" s="17"/>
      <c r="HZ2302" s="17"/>
      <c r="IA2302" s="17"/>
      <c r="IB2302" s="17"/>
      <c r="IC2302" s="17"/>
      <c r="ID2302" s="17"/>
      <c r="IE2302" s="17"/>
      <c r="IF2302" s="17"/>
      <c r="IG2302" s="17"/>
      <c r="IH2302" s="17"/>
      <c r="II2302" s="17"/>
      <c r="IJ2302" s="17"/>
      <c r="IK2302" s="17"/>
      <c r="IL2302" s="17"/>
      <c r="IM2302" s="17"/>
      <c r="IN2302" s="17"/>
      <c r="IO2302" s="17"/>
      <c r="IP2302" s="17"/>
      <c r="IQ2302" s="17"/>
      <c r="IR2302" s="17"/>
      <c r="IS2302" s="17"/>
      <c r="IT2302" s="17"/>
      <c r="IU2302" s="17"/>
    </row>
    <row r="2303" spans="2:255" s="18" customFormat="1" ht="30.2" customHeight="1">
      <c r="B2303" s="41"/>
      <c r="C2303" s="12"/>
      <c r="E2303" s="13"/>
      <c r="F2303" s="14"/>
      <c r="H2303" s="19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  <c r="AB2303" s="17"/>
      <c r="AC2303" s="17"/>
      <c r="AD2303" s="17"/>
      <c r="AE2303" s="17"/>
      <c r="AF2303" s="17"/>
      <c r="AG2303" s="17"/>
      <c r="AH2303" s="17"/>
      <c r="AI2303" s="17"/>
      <c r="AJ2303" s="17"/>
      <c r="AK2303" s="17"/>
      <c r="AL2303" s="17"/>
      <c r="AM2303" s="17"/>
      <c r="AN2303" s="17"/>
      <c r="AO2303" s="17"/>
      <c r="AP2303" s="17"/>
      <c r="AQ2303" s="17"/>
      <c r="AR2303" s="17"/>
      <c r="AS2303" s="17"/>
      <c r="AT2303" s="17"/>
      <c r="AU2303" s="17"/>
      <c r="AV2303" s="17"/>
      <c r="AW2303" s="17"/>
      <c r="AX2303" s="17"/>
      <c r="AY2303" s="17"/>
      <c r="AZ2303" s="17"/>
      <c r="BA2303" s="17"/>
      <c r="BB2303" s="17"/>
      <c r="BC2303" s="17"/>
      <c r="BD2303" s="17"/>
      <c r="BE2303" s="17"/>
      <c r="BF2303" s="17"/>
      <c r="BG2303" s="17"/>
      <c r="BH2303" s="17"/>
      <c r="BI2303" s="17"/>
      <c r="BJ2303" s="17"/>
      <c r="BK2303" s="17"/>
      <c r="BL2303" s="17"/>
      <c r="BM2303" s="17"/>
      <c r="BN2303" s="17"/>
      <c r="BO2303" s="17"/>
      <c r="BP2303" s="17"/>
      <c r="BQ2303" s="17"/>
      <c r="BR2303" s="17"/>
      <c r="BS2303" s="17"/>
      <c r="BT2303" s="17"/>
      <c r="BU2303" s="17"/>
      <c r="BV2303" s="17"/>
      <c r="BW2303" s="17"/>
      <c r="BX2303" s="17"/>
      <c r="BY2303" s="17"/>
      <c r="BZ2303" s="17"/>
      <c r="CA2303" s="17"/>
      <c r="CB2303" s="17"/>
      <c r="CC2303" s="17"/>
      <c r="CD2303" s="17"/>
      <c r="CE2303" s="17"/>
      <c r="CF2303" s="17"/>
      <c r="CG2303" s="17"/>
      <c r="CH2303" s="17"/>
      <c r="CI2303" s="17"/>
      <c r="CJ2303" s="17"/>
      <c r="CK2303" s="17"/>
      <c r="CL2303" s="17"/>
      <c r="CM2303" s="17"/>
      <c r="CN2303" s="17"/>
      <c r="CO2303" s="17"/>
      <c r="CP2303" s="17"/>
      <c r="CQ2303" s="17"/>
      <c r="CR2303" s="17"/>
      <c r="CS2303" s="17"/>
      <c r="CT2303" s="17"/>
      <c r="CU2303" s="17"/>
      <c r="CV2303" s="17"/>
      <c r="CW2303" s="17"/>
      <c r="CX2303" s="17"/>
      <c r="CY2303" s="17"/>
      <c r="CZ2303" s="17"/>
      <c r="DA2303" s="17"/>
      <c r="DB2303" s="17"/>
      <c r="DC2303" s="17"/>
      <c r="DD2303" s="17"/>
      <c r="DE2303" s="17"/>
      <c r="DF2303" s="17"/>
      <c r="DG2303" s="17"/>
      <c r="DH2303" s="17"/>
      <c r="DI2303" s="17"/>
      <c r="DJ2303" s="17"/>
      <c r="DK2303" s="17"/>
      <c r="DL2303" s="17"/>
      <c r="DM2303" s="17"/>
      <c r="DN2303" s="17"/>
      <c r="DO2303" s="17"/>
      <c r="DP2303" s="17"/>
      <c r="DQ2303" s="17"/>
      <c r="DR2303" s="17"/>
      <c r="DS2303" s="17"/>
      <c r="DT2303" s="17"/>
      <c r="DU2303" s="17"/>
      <c r="DV2303" s="17"/>
      <c r="DW2303" s="17"/>
      <c r="DX2303" s="17"/>
      <c r="DY2303" s="17"/>
      <c r="DZ2303" s="17"/>
      <c r="EA2303" s="17"/>
      <c r="EB2303" s="17"/>
      <c r="EC2303" s="17"/>
      <c r="ED2303" s="17"/>
      <c r="EE2303" s="17"/>
      <c r="EF2303" s="17"/>
      <c r="EG2303" s="17"/>
      <c r="EH2303" s="17"/>
      <c r="EI2303" s="17"/>
      <c r="EJ2303" s="17"/>
      <c r="EK2303" s="17"/>
      <c r="EL2303" s="17"/>
      <c r="EM2303" s="17"/>
      <c r="EN2303" s="17"/>
      <c r="EO2303" s="17"/>
      <c r="EP2303" s="17"/>
      <c r="EQ2303" s="17"/>
      <c r="ER2303" s="17"/>
      <c r="ES2303" s="17"/>
      <c r="ET2303" s="17"/>
      <c r="EU2303" s="17"/>
      <c r="EV2303" s="17"/>
      <c r="EW2303" s="17"/>
      <c r="EX2303" s="17"/>
      <c r="EY2303" s="17"/>
      <c r="EZ2303" s="17"/>
      <c r="FA2303" s="17"/>
      <c r="FB2303" s="17"/>
      <c r="FC2303" s="17"/>
      <c r="FD2303" s="17"/>
      <c r="FE2303" s="17"/>
      <c r="FF2303" s="17"/>
      <c r="FG2303" s="17"/>
      <c r="FH2303" s="17"/>
      <c r="FI2303" s="17"/>
      <c r="FJ2303" s="17"/>
      <c r="FK2303" s="17"/>
      <c r="FL2303" s="17"/>
      <c r="FM2303" s="17"/>
      <c r="FN2303" s="17"/>
      <c r="FO2303" s="17"/>
      <c r="FP2303" s="17"/>
      <c r="FQ2303" s="17"/>
      <c r="FR2303" s="17"/>
      <c r="FS2303" s="17"/>
      <c r="FT2303" s="17"/>
      <c r="FU2303" s="17"/>
      <c r="FV2303" s="17"/>
      <c r="FW2303" s="17"/>
      <c r="FX2303" s="17"/>
      <c r="FY2303" s="17"/>
      <c r="FZ2303" s="17"/>
      <c r="GA2303" s="17"/>
      <c r="GB2303" s="17"/>
      <c r="GC2303" s="17"/>
      <c r="GD2303" s="17"/>
      <c r="GE2303" s="17"/>
      <c r="GF2303" s="17"/>
      <c r="GG2303" s="17"/>
      <c r="GH2303" s="17"/>
      <c r="GI2303" s="17"/>
      <c r="GJ2303" s="17"/>
      <c r="GK2303" s="17"/>
      <c r="GL2303" s="17"/>
      <c r="GM2303" s="17"/>
      <c r="GN2303" s="17"/>
      <c r="GO2303" s="17"/>
      <c r="GP2303" s="17"/>
      <c r="GQ2303" s="17"/>
      <c r="GR2303" s="17"/>
      <c r="GS2303" s="17"/>
      <c r="GT2303" s="17"/>
      <c r="GU2303" s="17"/>
      <c r="GV2303" s="17"/>
      <c r="GW2303" s="17"/>
      <c r="GX2303" s="17"/>
      <c r="GY2303" s="17"/>
      <c r="GZ2303" s="17"/>
      <c r="HA2303" s="17"/>
      <c r="HB2303" s="17"/>
      <c r="HC2303" s="17"/>
      <c r="HD2303" s="17"/>
      <c r="HE2303" s="17"/>
      <c r="HF2303" s="17"/>
      <c r="HG2303" s="17"/>
      <c r="HH2303" s="17"/>
      <c r="HI2303" s="17"/>
      <c r="HJ2303" s="17"/>
      <c r="HK2303" s="17"/>
      <c r="HL2303" s="17"/>
      <c r="HM2303" s="17"/>
      <c r="HN2303" s="17"/>
      <c r="HO2303" s="17"/>
      <c r="HP2303" s="17"/>
      <c r="HQ2303" s="17"/>
      <c r="HR2303" s="17"/>
      <c r="HS2303" s="17"/>
      <c r="HT2303" s="17"/>
      <c r="HU2303" s="17"/>
      <c r="HV2303" s="17"/>
      <c r="HW2303" s="17"/>
      <c r="HX2303" s="17"/>
      <c r="HY2303" s="17"/>
      <c r="HZ2303" s="17"/>
      <c r="IA2303" s="17"/>
      <c r="IB2303" s="17"/>
      <c r="IC2303" s="17"/>
      <c r="ID2303" s="17"/>
      <c r="IE2303" s="17"/>
      <c r="IF2303" s="17"/>
      <c r="IG2303" s="17"/>
      <c r="IH2303" s="17"/>
      <c r="II2303" s="17"/>
      <c r="IJ2303" s="17"/>
      <c r="IK2303" s="17"/>
      <c r="IL2303" s="17"/>
      <c r="IM2303" s="17"/>
      <c r="IN2303" s="17"/>
      <c r="IO2303" s="17"/>
      <c r="IP2303" s="17"/>
      <c r="IQ2303" s="17"/>
      <c r="IR2303" s="17"/>
      <c r="IS2303" s="17"/>
      <c r="IT2303" s="17"/>
      <c r="IU2303" s="17"/>
    </row>
    <row r="2304" spans="2:255" s="18" customFormat="1" ht="30.2" customHeight="1">
      <c r="B2304" s="41"/>
      <c r="C2304" s="12"/>
      <c r="E2304" s="13"/>
      <c r="F2304" s="14"/>
      <c r="H2304" s="19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  <c r="AB2304" s="17"/>
      <c r="AC2304" s="17"/>
      <c r="AD2304" s="17"/>
      <c r="AE2304" s="17"/>
      <c r="AF2304" s="17"/>
      <c r="AG2304" s="17"/>
      <c r="AH2304" s="17"/>
      <c r="AI2304" s="17"/>
      <c r="AJ2304" s="17"/>
      <c r="AK2304" s="17"/>
      <c r="AL2304" s="17"/>
      <c r="AM2304" s="17"/>
      <c r="AN2304" s="17"/>
      <c r="AO2304" s="17"/>
      <c r="AP2304" s="17"/>
      <c r="AQ2304" s="17"/>
      <c r="AR2304" s="17"/>
      <c r="AS2304" s="17"/>
      <c r="AT2304" s="17"/>
      <c r="AU2304" s="17"/>
      <c r="AV2304" s="17"/>
      <c r="AW2304" s="17"/>
      <c r="AX2304" s="17"/>
      <c r="AY2304" s="17"/>
      <c r="AZ2304" s="17"/>
      <c r="BA2304" s="17"/>
      <c r="BB2304" s="17"/>
      <c r="BC2304" s="17"/>
      <c r="BD2304" s="17"/>
      <c r="BE2304" s="17"/>
      <c r="BF2304" s="17"/>
      <c r="BG2304" s="17"/>
      <c r="BH2304" s="17"/>
      <c r="BI2304" s="17"/>
      <c r="BJ2304" s="17"/>
      <c r="BK2304" s="17"/>
      <c r="BL2304" s="17"/>
      <c r="BM2304" s="17"/>
      <c r="BN2304" s="17"/>
      <c r="BO2304" s="17"/>
      <c r="BP2304" s="17"/>
      <c r="BQ2304" s="17"/>
      <c r="BR2304" s="17"/>
      <c r="BS2304" s="17"/>
      <c r="BT2304" s="17"/>
      <c r="BU2304" s="17"/>
      <c r="BV2304" s="17"/>
      <c r="BW2304" s="17"/>
      <c r="BX2304" s="17"/>
      <c r="BY2304" s="17"/>
      <c r="BZ2304" s="17"/>
      <c r="CA2304" s="17"/>
      <c r="CB2304" s="17"/>
      <c r="CC2304" s="17"/>
      <c r="CD2304" s="17"/>
      <c r="CE2304" s="17"/>
      <c r="CF2304" s="17"/>
      <c r="CG2304" s="17"/>
      <c r="CH2304" s="17"/>
      <c r="CI2304" s="17"/>
      <c r="CJ2304" s="17"/>
      <c r="CK2304" s="17"/>
      <c r="CL2304" s="17"/>
      <c r="CM2304" s="17"/>
      <c r="CN2304" s="17"/>
      <c r="CO2304" s="17"/>
      <c r="CP2304" s="17"/>
      <c r="CQ2304" s="17"/>
      <c r="CR2304" s="17"/>
      <c r="CS2304" s="17"/>
      <c r="CT2304" s="17"/>
      <c r="CU2304" s="17"/>
      <c r="CV2304" s="17"/>
      <c r="CW2304" s="17"/>
      <c r="CX2304" s="17"/>
      <c r="CY2304" s="17"/>
      <c r="CZ2304" s="17"/>
      <c r="DA2304" s="17"/>
      <c r="DB2304" s="17"/>
      <c r="DC2304" s="17"/>
      <c r="DD2304" s="17"/>
      <c r="DE2304" s="17"/>
      <c r="DF2304" s="17"/>
      <c r="DG2304" s="17"/>
      <c r="DH2304" s="17"/>
      <c r="DI2304" s="17"/>
      <c r="DJ2304" s="17"/>
      <c r="DK2304" s="17"/>
      <c r="DL2304" s="17"/>
      <c r="DM2304" s="17"/>
      <c r="DN2304" s="17"/>
      <c r="DO2304" s="17"/>
      <c r="DP2304" s="17"/>
      <c r="DQ2304" s="17"/>
      <c r="DR2304" s="17"/>
      <c r="DS2304" s="17"/>
      <c r="DT2304" s="17"/>
      <c r="DU2304" s="17"/>
      <c r="DV2304" s="17"/>
      <c r="DW2304" s="17"/>
      <c r="DX2304" s="17"/>
      <c r="DY2304" s="17"/>
      <c r="DZ2304" s="17"/>
      <c r="EA2304" s="17"/>
      <c r="EB2304" s="17"/>
      <c r="EC2304" s="17"/>
      <c r="ED2304" s="17"/>
      <c r="EE2304" s="17"/>
      <c r="EF2304" s="17"/>
      <c r="EG2304" s="17"/>
      <c r="EH2304" s="17"/>
      <c r="EI2304" s="17"/>
      <c r="EJ2304" s="17"/>
      <c r="EK2304" s="17"/>
      <c r="EL2304" s="17"/>
      <c r="EM2304" s="17"/>
      <c r="EN2304" s="17"/>
      <c r="EO2304" s="17"/>
      <c r="EP2304" s="17"/>
      <c r="EQ2304" s="17"/>
      <c r="ER2304" s="17"/>
      <c r="ES2304" s="17"/>
      <c r="ET2304" s="17"/>
      <c r="EU2304" s="17"/>
      <c r="EV2304" s="17"/>
      <c r="EW2304" s="17"/>
      <c r="EX2304" s="17"/>
      <c r="EY2304" s="17"/>
      <c r="EZ2304" s="17"/>
      <c r="FA2304" s="17"/>
      <c r="FB2304" s="17"/>
      <c r="FC2304" s="17"/>
      <c r="FD2304" s="17"/>
      <c r="FE2304" s="17"/>
      <c r="FF2304" s="17"/>
      <c r="FG2304" s="17"/>
      <c r="FH2304" s="17"/>
      <c r="FI2304" s="17"/>
      <c r="FJ2304" s="17"/>
      <c r="FK2304" s="17"/>
      <c r="FL2304" s="17"/>
      <c r="FM2304" s="17"/>
      <c r="FN2304" s="17"/>
      <c r="FO2304" s="17"/>
      <c r="FP2304" s="17"/>
      <c r="FQ2304" s="17"/>
      <c r="FR2304" s="17"/>
      <c r="FS2304" s="17"/>
      <c r="FT2304" s="17"/>
      <c r="FU2304" s="17"/>
      <c r="FV2304" s="17"/>
      <c r="FW2304" s="17"/>
      <c r="FX2304" s="17"/>
      <c r="FY2304" s="17"/>
      <c r="FZ2304" s="17"/>
      <c r="GA2304" s="17"/>
      <c r="GB2304" s="17"/>
      <c r="GC2304" s="17"/>
      <c r="GD2304" s="17"/>
      <c r="GE2304" s="17"/>
      <c r="GF2304" s="17"/>
      <c r="GG2304" s="17"/>
      <c r="GH2304" s="17"/>
      <c r="GI2304" s="17"/>
      <c r="GJ2304" s="17"/>
      <c r="GK2304" s="17"/>
      <c r="GL2304" s="17"/>
      <c r="GM2304" s="17"/>
      <c r="GN2304" s="17"/>
      <c r="GO2304" s="17"/>
      <c r="GP2304" s="17"/>
      <c r="GQ2304" s="17"/>
      <c r="GR2304" s="17"/>
      <c r="GS2304" s="17"/>
      <c r="GT2304" s="17"/>
      <c r="GU2304" s="17"/>
      <c r="GV2304" s="17"/>
      <c r="GW2304" s="17"/>
      <c r="GX2304" s="17"/>
      <c r="GY2304" s="17"/>
      <c r="GZ2304" s="17"/>
      <c r="HA2304" s="17"/>
      <c r="HB2304" s="17"/>
      <c r="HC2304" s="17"/>
      <c r="HD2304" s="17"/>
      <c r="HE2304" s="17"/>
      <c r="HF2304" s="17"/>
      <c r="HG2304" s="17"/>
      <c r="HH2304" s="17"/>
      <c r="HI2304" s="17"/>
      <c r="HJ2304" s="17"/>
      <c r="HK2304" s="17"/>
      <c r="HL2304" s="17"/>
      <c r="HM2304" s="17"/>
      <c r="HN2304" s="17"/>
      <c r="HO2304" s="17"/>
      <c r="HP2304" s="17"/>
      <c r="HQ2304" s="17"/>
      <c r="HR2304" s="17"/>
      <c r="HS2304" s="17"/>
      <c r="HT2304" s="17"/>
      <c r="HU2304" s="17"/>
      <c r="HV2304" s="17"/>
      <c r="HW2304" s="17"/>
      <c r="HX2304" s="17"/>
      <c r="HY2304" s="17"/>
      <c r="HZ2304" s="17"/>
      <c r="IA2304" s="17"/>
      <c r="IB2304" s="17"/>
      <c r="IC2304" s="17"/>
      <c r="ID2304" s="17"/>
      <c r="IE2304" s="17"/>
      <c r="IF2304" s="17"/>
      <c r="IG2304" s="17"/>
      <c r="IH2304" s="17"/>
      <c r="II2304" s="17"/>
      <c r="IJ2304" s="17"/>
      <c r="IK2304" s="17"/>
      <c r="IL2304" s="17"/>
      <c r="IM2304" s="17"/>
      <c r="IN2304" s="17"/>
      <c r="IO2304" s="17"/>
      <c r="IP2304" s="17"/>
      <c r="IQ2304" s="17"/>
      <c r="IR2304" s="17"/>
      <c r="IS2304" s="17"/>
      <c r="IT2304" s="17"/>
      <c r="IU2304" s="17"/>
    </row>
    <row r="2305" spans="2:255" s="18" customFormat="1" ht="30.2" customHeight="1">
      <c r="B2305" s="41"/>
      <c r="C2305" s="12"/>
      <c r="E2305" s="13"/>
      <c r="F2305" s="14"/>
      <c r="H2305" s="19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  <c r="AB2305" s="17"/>
      <c r="AC2305" s="17"/>
      <c r="AD2305" s="17"/>
      <c r="AE2305" s="17"/>
      <c r="AF2305" s="17"/>
      <c r="AG2305" s="17"/>
      <c r="AH2305" s="17"/>
      <c r="AI2305" s="17"/>
      <c r="AJ2305" s="17"/>
      <c r="AK2305" s="17"/>
      <c r="AL2305" s="17"/>
      <c r="AM2305" s="17"/>
      <c r="AN2305" s="17"/>
      <c r="AO2305" s="17"/>
      <c r="AP2305" s="17"/>
      <c r="AQ2305" s="17"/>
      <c r="AR2305" s="17"/>
      <c r="AS2305" s="17"/>
      <c r="AT2305" s="17"/>
      <c r="AU2305" s="17"/>
      <c r="AV2305" s="17"/>
      <c r="AW2305" s="17"/>
      <c r="AX2305" s="17"/>
      <c r="AY2305" s="17"/>
      <c r="AZ2305" s="17"/>
      <c r="BA2305" s="17"/>
      <c r="BB2305" s="17"/>
      <c r="BC2305" s="17"/>
      <c r="BD2305" s="17"/>
      <c r="BE2305" s="17"/>
      <c r="BF2305" s="17"/>
      <c r="BG2305" s="17"/>
      <c r="BH2305" s="17"/>
      <c r="BI2305" s="17"/>
      <c r="BJ2305" s="17"/>
      <c r="BK2305" s="17"/>
      <c r="BL2305" s="17"/>
      <c r="BM2305" s="17"/>
      <c r="BN2305" s="17"/>
      <c r="BO2305" s="17"/>
      <c r="BP2305" s="17"/>
      <c r="BQ2305" s="17"/>
      <c r="BR2305" s="17"/>
      <c r="BS2305" s="17"/>
      <c r="BT2305" s="17"/>
      <c r="BU2305" s="17"/>
      <c r="BV2305" s="17"/>
      <c r="BW2305" s="17"/>
      <c r="BX2305" s="17"/>
      <c r="BY2305" s="17"/>
      <c r="BZ2305" s="17"/>
      <c r="CA2305" s="17"/>
      <c r="CB2305" s="17"/>
      <c r="CC2305" s="17"/>
      <c r="CD2305" s="17"/>
      <c r="CE2305" s="17"/>
      <c r="CF2305" s="17"/>
      <c r="CG2305" s="17"/>
      <c r="CH2305" s="17"/>
      <c r="CI2305" s="17"/>
      <c r="CJ2305" s="17"/>
      <c r="CK2305" s="17"/>
      <c r="CL2305" s="17"/>
      <c r="CM2305" s="17"/>
      <c r="CN2305" s="17"/>
      <c r="CO2305" s="17"/>
      <c r="CP2305" s="17"/>
      <c r="CQ2305" s="17"/>
      <c r="CR2305" s="17"/>
      <c r="CS2305" s="17"/>
      <c r="CT2305" s="17"/>
      <c r="CU2305" s="17"/>
      <c r="CV2305" s="17"/>
      <c r="CW2305" s="17"/>
      <c r="CX2305" s="17"/>
      <c r="CY2305" s="17"/>
      <c r="CZ2305" s="17"/>
      <c r="DA2305" s="17"/>
      <c r="DB2305" s="17"/>
      <c r="DC2305" s="17"/>
      <c r="DD2305" s="17"/>
      <c r="DE2305" s="17"/>
      <c r="DF2305" s="17"/>
      <c r="DG2305" s="17"/>
      <c r="DH2305" s="17"/>
      <c r="DI2305" s="17"/>
      <c r="DJ2305" s="17"/>
      <c r="DK2305" s="17"/>
      <c r="DL2305" s="17"/>
      <c r="DM2305" s="17"/>
      <c r="DN2305" s="17"/>
      <c r="DO2305" s="17"/>
      <c r="DP2305" s="17"/>
      <c r="DQ2305" s="17"/>
      <c r="DR2305" s="17"/>
      <c r="DS2305" s="17"/>
      <c r="DT2305" s="17"/>
      <c r="DU2305" s="17"/>
      <c r="DV2305" s="17"/>
      <c r="DW2305" s="17"/>
      <c r="DX2305" s="17"/>
      <c r="DY2305" s="17"/>
      <c r="DZ2305" s="17"/>
      <c r="EA2305" s="17"/>
      <c r="EB2305" s="17"/>
      <c r="EC2305" s="17"/>
      <c r="ED2305" s="17"/>
      <c r="EE2305" s="17"/>
      <c r="EF2305" s="17"/>
      <c r="EG2305" s="17"/>
      <c r="EH2305" s="17"/>
      <c r="EI2305" s="17"/>
      <c r="EJ2305" s="17"/>
      <c r="EK2305" s="17"/>
      <c r="EL2305" s="17"/>
      <c r="EM2305" s="17"/>
      <c r="EN2305" s="17"/>
      <c r="EO2305" s="17"/>
      <c r="EP2305" s="17"/>
      <c r="EQ2305" s="17"/>
      <c r="ER2305" s="17"/>
      <c r="ES2305" s="17"/>
      <c r="ET2305" s="17"/>
      <c r="EU2305" s="17"/>
      <c r="EV2305" s="17"/>
      <c r="EW2305" s="17"/>
      <c r="EX2305" s="17"/>
      <c r="EY2305" s="17"/>
      <c r="EZ2305" s="17"/>
      <c r="FA2305" s="17"/>
      <c r="FB2305" s="17"/>
      <c r="FC2305" s="17"/>
      <c r="FD2305" s="17"/>
      <c r="FE2305" s="17"/>
      <c r="FF2305" s="17"/>
      <c r="FG2305" s="17"/>
      <c r="FH2305" s="17"/>
      <c r="FI2305" s="17"/>
      <c r="FJ2305" s="17"/>
      <c r="FK2305" s="17"/>
      <c r="FL2305" s="17"/>
      <c r="FM2305" s="17"/>
      <c r="FN2305" s="17"/>
      <c r="FO2305" s="17"/>
      <c r="FP2305" s="17"/>
      <c r="FQ2305" s="17"/>
      <c r="FR2305" s="17"/>
      <c r="FS2305" s="17"/>
      <c r="FT2305" s="17"/>
      <c r="FU2305" s="17"/>
      <c r="FV2305" s="17"/>
      <c r="FW2305" s="17"/>
      <c r="FX2305" s="17"/>
      <c r="FY2305" s="17"/>
      <c r="FZ2305" s="17"/>
      <c r="GA2305" s="17"/>
      <c r="GB2305" s="17"/>
      <c r="GC2305" s="17"/>
      <c r="GD2305" s="17"/>
      <c r="GE2305" s="17"/>
      <c r="GF2305" s="17"/>
      <c r="GG2305" s="17"/>
      <c r="GH2305" s="17"/>
      <c r="GI2305" s="17"/>
      <c r="GJ2305" s="17"/>
      <c r="GK2305" s="17"/>
      <c r="GL2305" s="17"/>
      <c r="GM2305" s="17"/>
      <c r="GN2305" s="17"/>
      <c r="GO2305" s="17"/>
      <c r="GP2305" s="17"/>
      <c r="GQ2305" s="17"/>
      <c r="GR2305" s="17"/>
      <c r="GS2305" s="17"/>
      <c r="GT2305" s="17"/>
      <c r="GU2305" s="17"/>
      <c r="GV2305" s="17"/>
      <c r="GW2305" s="17"/>
      <c r="GX2305" s="17"/>
      <c r="GY2305" s="17"/>
      <c r="GZ2305" s="17"/>
      <c r="HA2305" s="17"/>
      <c r="HB2305" s="17"/>
      <c r="HC2305" s="17"/>
      <c r="HD2305" s="17"/>
      <c r="HE2305" s="17"/>
      <c r="HF2305" s="17"/>
      <c r="HG2305" s="17"/>
      <c r="HH2305" s="17"/>
      <c r="HI2305" s="17"/>
      <c r="HJ2305" s="17"/>
      <c r="HK2305" s="17"/>
      <c r="HL2305" s="17"/>
      <c r="HM2305" s="17"/>
      <c r="HN2305" s="17"/>
      <c r="HO2305" s="17"/>
      <c r="HP2305" s="17"/>
      <c r="HQ2305" s="17"/>
      <c r="HR2305" s="17"/>
      <c r="HS2305" s="17"/>
      <c r="HT2305" s="17"/>
      <c r="HU2305" s="17"/>
      <c r="HV2305" s="17"/>
      <c r="HW2305" s="17"/>
      <c r="HX2305" s="17"/>
      <c r="HY2305" s="17"/>
      <c r="HZ2305" s="17"/>
      <c r="IA2305" s="17"/>
      <c r="IB2305" s="17"/>
      <c r="IC2305" s="17"/>
      <c r="ID2305" s="17"/>
      <c r="IE2305" s="17"/>
      <c r="IF2305" s="17"/>
      <c r="IG2305" s="17"/>
      <c r="IH2305" s="17"/>
      <c r="II2305" s="17"/>
      <c r="IJ2305" s="17"/>
      <c r="IK2305" s="17"/>
      <c r="IL2305" s="17"/>
      <c r="IM2305" s="17"/>
      <c r="IN2305" s="17"/>
      <c r="IO2305" s="17"/>
      <c r="IP2305" s="17"/>
      <c r="IQ2305" s="17"/>
      <c r="IR2305" s="17"/>
      <c r="IS2305" s="17"/>
      <c r="IT2305" s="17"/>
      <c r="IU2305" s="17"/>
    </row>
    <row r="2306" spans="2:255" s="18" customFormat="1" ht="30.2" customHeight="1">
      <c r="B2306" s="41"/>
      <c r="C2306" s="12"/>
      <c r="E2306" s="13"/>
      <c r="F2306" s="14"/>
      <c r="H2306" s="19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  <c r="AF2306" s="17"/>
      <c r="AG2306" s="17"/>
      <c r="AH2306" s="17"/>
      <c r="AI2306" s="17"/>
      <c r="AJ2306" s="17"/>
      <c r="AK2306" s="17"/>
      <c r="AL2306" s="17"/>
      <c r="AM2306" s="17"/>
      <c r="AN2306" s="17"/>
      <c r="AO2306" s="17"/>
      <c r="AP2306" s="17"/>
      <c r="AQ2306" s="17"/>
      <c r="AR2306" s="17"/>
      <c r="AS2306" s="17"/>
      <c r="AT2306" s="17"/>
      <c r="AU2306" s="17"/>
      <c r="AV2306" s="17"/>
      <c r="AW2306" s="17"/>
      <c r="AX2306" s="17"/>
      <c r="AY2306" s="17"/>
      <c r="AZ2306" s="17"/>
      <c r="BA2306" s="17"/>
      <c r="BB2306" s="17"/>
      <c r="BC2306" s="17"/>
      <c r="BD2306" s="17"/>
      <c r="BE2306" s="17"/>
      <c r="BF2306" s="17"/>
      <c r="BG2306" s="17"/>
      <c r="BH2306" s="17"/>
      <c r="BI2306" s="17"/>
      <c r="BJ2306" s="17"/>
      <c r="BK2306" s="17"/>
      <c r="BL2306" s="17"/>
      <c r="BM2306" s="17"/>
      <c r="BN2306" s="17"/>
      <c r="BO2306" s="17"/>
      <c r="BP2306" s="17"/>
      <c r="BQ2306" s="17"/>
      <c r="BR2306" s="17"/>
      <c r="BS2306" s="17"/>
      <c r="BT2306" s="17"/>
      <c r="BU2306" s="17"/>
      <c r="BV2306" s="17"/>
      <c r="BW2306" s="17"/>
      <c r="BX2306" s="17"/>
      <c r="BY2306" s="17"/>
      <c r="BZ2306" s="17"/>
      <c r="CA2306" s="17"/>
      <c r="CB2306" s="17"/>
      <c r="CC2306" s="17"/>
      <c r="CD2306" s="17"/>
      <c r="CE2306" s="17"/>
      <c r="CF2306" s="17"/>
      <c r="CG2306" s="17"/>
      <c r="CH2306" s="17"/>
      <c r="CI2306" s="17"/>
      <c r="CJ2306" s="17"/>
      <c r="CK2306" s="17"/>
      <c r="CL2306" s="17"/>
      <c r="CM2306" s="17"/>
      <c r="CN2306" s="17"/>
      <c r="CO2306" s="17"/>
      <c r="CP2306" s="17"/>
      <c r="CQ2306" s="17"/>
      <c r="CR2306" s="17"/>
      <c r="CS2306" s="17"/>
      <c r="CT2306" s="17"/>
      <c r="CU2306" s="17"/>
      <c r="CV2306" s="17"/>
      <c r="CW2306" s="17"/>
      <c r="CX2306" s="17"/>
      <c r="CY2306" s="17"/>
      <c r="CZ2306" s="17"/>
      <c r="DA2306" s="17"/>
      <c r="DB2306" s="17"/>
      <c r="DC2306" s="17"/>
      <c r="DD2306" s="17"/>
      <c r="DE2306" s="17"/>
      <c r="DF2306" s="17"/>
      <c r="DG2306" s="17"/>
      <c r="DH2306" s="17"/>
      <c r="DI2306" s="17"/>
      <c r="DJ2306" s="17"/>
      <c r="DK2306" s="17"/>
      <c r="DL2306" s="17"/>
      <c r="DM2306" s="17"/>
      <c r="DN2306" s="17"/>
      <c r="DO2306" s="17"/>
      <c r="DP2306" s="17"/>
      <c r="DQ2306" s="17"/>
      <c r="DR2306" s="17"/>
      <c r="DS2306" s="17"/>
      <c r="DT2306" s="17"/>
      <c r="DU2306" s="17"/>
      <c r="DV2306" s="17"/>
      <c r="DW2306" s="17"/>
      <c r="DX2306" s="17"/>
      <c r="DY2306" s="17"/>
      <c r="DZ2306" s="17"/>
      <c r="EA2306" s="17"/>
      <c r="EB2306" s="17"/>
      <c r="EC2306" s="17"/>
      <c r="ED2306" s="17"/>
      <c r="EE2306" s="17"/>
      <c r="EF2306" s="17"/>
      <c r="EG2306" s="17"/>
      <c r="EH2306" s="17"/>
      <c r="EI2306" s="17"/>
      <c r="EJ2306" s="17"/>
      <c r="EK2306" s="17"/>
      <c r="EL2306" s="17"/>
      <c r="EM2306" s="17"/>
      <c r="EN2306" s="17"/>
      <c r="EO2306" s="17"/>
      <c r="EP2306" s="17"/>
      <c r="EQ2306" s="17"/>
      <c r="ER2306" s="17"/>
      <c r="ES2306" s="17"/>
      <c r="ET2306" s="17"/>
      <c r="EU2306" s="17"/>
      <c r="EV2306" s="17"/>
      <c r="EW2306" s="17"/>
      <c r="EX2306" s="17"/>
      <c r="EY2306" s="17"/>
      <c r="EZ2306" s="17"/>
      <c r="FA2306" s="17"/>
      <c r="FB2306" s="17"/>
      <c r="FC2306" s="17"/>
      <c r="FD2306" s="17"/>
      <c r="FE2306" s="17"/>
      <c r="FF2306" s="17"/>
      <c r="FG2306" s="17"/>
      <c r="FH2306" s="17"/>
      <c r="FI2306" s="17"/>
      <c r="FJ2306" s="17"/>
      <c r="FK2306" s="17"/>
      <c r="FL2306" s="17"/>
      <c r="FM2306" s="17"/>
      <c r="FN2306" s="17"/>
      <c r="FO2306" s="17"/>
      <c r="FP2306" s="17"/>
      <c r="FQ2306" s="17"/>
      <c r="FR2306" s="17"/>
      <c r="FS2306" s="17"/>
      <c r="FT2306" s="17"/>
      <c r="FU2306" s="17"/>
      <c r="FV2306" s="17"/>
      <c r="FW2306" s="17"/>
      <c r="FX2306" s="17"/>
      <c r="FY2306" s="17"/>
      <c r="FZ2306" s="17"/>
      <c r="GA2306" s="17"/>
      <c r="GB2306" s="17"/>
      <c r="GC2306" s="17"/>
      <c r="GD2306" s="17"/>
      <c r="GE2306" s="17"/>
      <c r="GF2306" s="17"/>
      <c r="GG2306" s="17"/>
      <c r="GH2306" s="17"/>
      <c r="GI2306" s="17"/>
      <c r="GJ2306" s="17"/>
      <c r="GK2306" s="17"/>
      <c r="GL2306" s="17"/>
      <c r="GM2306" s="17"/>
      <c r="GN2306" s="17"/>
      <c r="GO2306" s="17"/>
      <c r="GP2306" s="17"/>
      <c r="GQ2306" s="17"/>
      <c r="GR2306" s="17"/>
      <c r="GS2306" s="17"/>
      <c r="GT2306" s="17"/>
      <c r="GU2306" s="17"/>
      <c r="GV2306" s="17"/>
      <c r="GW2306" s="17"/>
      <c r="GX2306" s="17"/>
      <c r="GY2306" s="17"/>
      <c r="GZ2306" s="17"/>
      <c r="HA2306" s="17"/>
      <c r="HB2306" s="17"/>
      <c r="HC2306" s="17"/>
      <c r="HD2306" s="17"/>
      <c r="HE2306" s="17"/>
      <c r="HF2306" s="17"/>
      <c r="HG2306" s="17"/>
      <c r="HH2306" s="17"/>
      <c r="HI2306" s="17"/>
      <c r="HJ2306" s="17"/>
      <c r="HK2306" s="17"/>
      <c r="HL2306" s="17"/>
      <c r="HM2306" s="17"/>
      <c r="HN2306" s="17"/>
      <c r="HO2306" s="17"/>
      <c r="HP2306" s="17"/>
      <c r="HQ2306" s="17"/>
      <c r="HR2306" s="17"/>
      <c r="HS2306" s="17"/>
      <c r="HT2306" s="17"/>
      <c r="HU2306" s="17"/>
      <c r="HV2306" s="17"/>
      <c r="HW2306" s="17"/>
      <c r="HX2306" s="17"/>
      <c r="HY2306" s="17"/>
      <c r="HZ2306" s="17"/>
      <c r="IA2306" s="17"/>
      <c r="IB2306" s="17"/>
      <c r="IC2306" s="17"/>
      <c r="ID2306" s="17"/>
      <c r="IE2306" s="17"/>
      <c r="IF2306" s="17"/>
      <c r="IG2306" s="17"/>
      <c r="IH2306" s="17"/>
      <c r="II2306" s="17"/>
      <c r="IJ2306" s="17"/>
      <c r="IK2306" s="17"/>
      <c r="IL2306" s="17"/>
      <c r="IM2306" s="17"/>
      <c r="IN2306" s="17"/>
      <c r="IO2306" s="17"/>
      <c r="IP2306" s="17"/>
      <c r="IQ2306" s="17"/>
      <c r="IR2306" s="17"/>
      <c r="IS2306" s="17"/>
      <c r="IT2306" s="17"/>
      <c r="IU2306" s="17"/>
    </row>
    <row r="2307" spans="2:255" s="18" customFormat="1" ht="30.2" customHeight="1">
      <c r="B2307" s="41"/>
      <c r="C2307" s="12"/>
      <c r="E2307" s="13"/>
      <c r="F2307" s="14"/>
      <c r="H2307" s="19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  <c r="AB2307" s="17"/>
      <c r="AC2307" s="17"/>
      <c r="AD2307" s="17"/>
      <c r="AE2307" s="17"/>
      <c r="AF2307" s="17"/>
      <c r="AG2307" s="17"/>
      <c r="AH2307" s="17"/>
      <c r="AI2307" s="17"/>
      <c r="AJ2307" s="17"/>
      <c r="AK2307" s="17"/>
      <c r="AL2307" s="17"/>
      <c r="AM2307" s="17"/>
      <c r="AN2307" s="17"/>
      <c r="AO2307" s="17"/>
      <c r="AP2307" s="17"/>
      <c r="AQ2307" s="17"/>
      <c r="AR2307" s="17"/>
      <c r="AS2307" s="17"/>
      <c r="AT2307" s="17"/>
      <c r="AU2307" s="17"/>
      <c r="AV2307" s="17"/>
      <c r="AW2307" s="17"/>
      <c r="AX2307" s="17"/>
      <c r="AY2307" s="17"/>
      <c r="AZ2307" s="17"/>
      <c r="BA2307" s="17"/>
      <c r="BB2307" s="17"/>
      <c r="BC2307" s="17"/>
      <c r="BD2307" s="17"/>
      <c r="BE2307" s="17"/>
      <c r="BF2307" s="17"/>
      <c r="BG2307" s="17"/>
      <c r="BH2307" s="17"/>
      <c r="BI2307" s="17"/>
      <c r="BJ2307" s="17"/>
      <c r="BK2307" s="17"/>
      <c r="BL2307" s="17"/>
      <c r="BM2307" s="17"/>
      <c r="BN2307" s="17"/>
      <c r="BO2307" s="17"/>
      <c r="BP2307" s="17"/>
      <c r="BQ2307" s="17"/>
      <c r="BR2307" s="17"/>
      <c r="BS2307" s="17"/>
      <c r="BT2307" s="17"/>
      <c r="BU2307" s="17"/>
      <c r="BV2307" s="17"/>
      <c r="BW2307" s="17"/>
      <c r="BX2307" s="17"/>
      <c r="BY2307" s="17"/>
      <c r="BZ2307" s="17"/>
      <c r="CA2307" s="17"/>
      <c r="CB2307" s="17"/>
      <c r="CC2307" s="17"/>
      <c r="CD2307" s="17"/>
      <c r="CE2307" s="17"/>
      <c r="CF2307" s="17"/>
      <c r="CG2307" s="17"/>
      <c r="CH2307" s="17"/>
      <c r="CI2307" s="17"/>
      <c r="CJ2307" s="17"/>
      <c r="CK2307" s="17"/>
      <c r="CL2307" s="17"/>
      <c r="CM2307" s="17"/>
      <c r="CN2307" s="17"/>
      <c r="CO2307" s="17"/>
      <c r="CP2307" s="17"/>
      <c r="CQ2307" s="17"/>
      <c r="CR2307" s="17"/>
      <c r="CS2307" s="17"/>
      <c r="CT2307" s="17"/>
      <c r="CU2307" s="17"/>
      <c r="CV2307" s="17"/>
      <c r="CW2307" s="17"/>
      <c r="CX2307" s="17"/>
      <c r="CY2307" s="17"/>
      <c r="CZ2307" s="17"/>
      <c r="DA2307" s="17"/>
      <c r="DB2307" s="17"/>
      <c r="DC2307" s="17"/>
      <c r="DD2307" s="17"/>
      <c r="DE2307" s="17"/>
      <c r="DF2307" s="17"/>
      <c r="DG2307" s="17"/>
      <c r="DH2307" s="17"/>
      <c r="DI2307" s="17"/>
      <c r="DJ2307" s="17"/>
      <c r="DK2307" s="17"/>
      <c r="DL2307" s="17"/>
      <c r="DM2307" s="17"/>
      <c r="DN2307" s="17"/>
      <c r="DO2307" s="17"/>
      <c r="DP2307" s="17"/>
      <c r="DQ2307" s="17"/>
      <c r="DR2307" s="17"/>
      <c r="DS2307" s="17"/>
      <c r="DT2307" s="17"/>
      <c r="DU2307" s="17"/>
      <c r="DV2307" s="17"/>
      <c r="DW2307" s="17"/>
      <c r="DX2307" s="17"/>
      <c r="DY2307" s="17"/>
      <c r="DZ2307" s="17"/>
      <c r="EA2307" s="17"/>
      <c r="EB2307" s="17"/>
      <c r="EC2307" s="17"/>
      <c r="ED2307" s="17"/>
      <c r="EE2307" s="17"/>
      <c r="EF2307" s="17"/>
      <c r="EG2307" s="17"/>
      <c r="EH2307" s="17"/>
      <c r="EI2307" s="17"/>
      <c r="EJ2307" s="17"/>
      <c r="EK2307" s="17"/>
      <c r="EL2307" s="17"/>
      <c r="EM2307" s="17"/>
      <c r="EN2307" s="17"/>
      <c r="EO2307" s="17"/>
      <c r="EP2307" s="17"/>
      <c r="EQ2307" s="17"/>
      <c r="ER2307" s="17"/>
      <c r="ES2307" s="17"/>
      <c r="ET2307" s="17"/>
      <c r="EU2307" s="17"/>
      <c r="EV2307" s="17"/>
      <c r="EW2307" s="17"/>
      <c r="EX2307" s="17"/>
      <c r="EY2307" s="17"/>
      <c r="EZ2307" s="17"/>
      <c r="FA2307" s="17"/>
      <c r="FB2307" s="17"/>
      <c r="FC2307" s="17"/>
      <c r="FD2307" s="17"/>
      <c r="FE2307" s="17"/>
      <c r="FF2307" s="17"/>
      <c r="FG2307" s="17"/>
      <c r="FH2307" s="17"/>
      <c r="FI2307" s="17"/>
      <c r="FJ2307" s="17"/>
      <c r="FK2307" s="17"/>
      <c r="FL2307" s="17"/>
      <c r="FM2307" s="17"/>
      <c r="FN2307" s="17"/>
      <c r="FO2307" s="17"/>
      <c r="FP2307" s="17"/>
      <c r="FQ2307" s="17"/>
      <c r="FR2307" s="17"/>
      <c r="FS2307" s="17"/>
      <c r="FT2307" s="17"/>
      <c r="FU2307" s="17"/>
      <c r="FV2307" s="17"/>
      <c r="FW2307" s="17"/>
      <c r="FX2307" s="17"/>
      <c r="FY2307" s="17"/>
      <c r="FZ2307" s="17"/>
      <c r="GA2307" s="17"/>
      <c r="GB2307" s="17"/>
      <c r="GC2307" s="17"/>
      <c r="GD2307" s="17"/>
      <c r="GE2307" s="17"/>
      <c r="GF2307" s="17"/>
      <c r="GG2307" s="17"/>
      <c r="GH2307" s="17"/>
      <c r="GI2307" s="17"/>
      <c r="GJ2307" s="17"/>
      <c r="GK2307" s="17"/>
      <c r="GL2307" s="17"/>
      <c r="GM2307" s="17"/>
      <c r="GN2307" s="17"/>
      <c r="GO2307" s="17"/>
      <c r="GP2307" s="17"/>
      <c r="GQ2307" s="17"/>
      <c r="GR2307" s="17"/>
      <c r="GS2307" s="17"/>
      <c r="GT2307" s="17"/>
      <c r="GU2307" s="17"/>
      <c r="GV2307" s="17"/>
      <c r="GW2307" s="17"/>
      <c r="GX2307" s="17"/>
      <c r="GY2307" s="17"/>
      <c r="GZ2307" s="17"/>
      <c r="HA2307" s="17"/>
      <c r="HB2307" s="17"/>
      <c r="HC2307" s="17"/>
      <c r="HD2307" s="17"/>
      <c r="HE2307" s="17"/>
      <c r="HF2307" s="17"/>
      <c r="HG2307" s="17"/>
      <c r="HH2307" s="17"/>
      <c r="HI2307" s="17"/>
      <c r="HJ2307" s="17"/>
      <c r="HK2307" s="17"/>
      <c r="HL2307" s="17"/>
      <c r="HM2307" s="17"/>
      <c r="HN2307" s="17"/>
      <c r="HO2307" s="17"/>
      <c r="HP2307" s="17"/>
      <c r="HQ2307" s="17"/>
      <c r="HR2307" s="17"/>
      <c r="HS2307" s="17"/>
      <c r="HT2307" s="17"/>
      <c r="HU2307" s="17"/>
      <c r="HV2307" s="17"/>
      <c r="HW2307" s="17"/>
      <c r="HX2307" s="17"/>
      <c r="HY2307" s="17"/>
      <c r="HZ2307" s="17"/>
      <c r="IA2307" s="17"/>
      <c r="IB2307" s="17"/>
      <c r="IC2307" s="17"/>
      <c r="ID2307" s="17"/>
      <c r="IE2307" s="17"/>
      <c r="IF2307" s="17"/>
      <c r="IG2307" s="17"/>
      <c r="IH2307" s="17"/>
      <c r="II2307" s="17"/>
      <c r="IJ2307" s="17"/>
      <c r="IK2307" s="17"/>
      <c r="IL2307" s="17"/>
      <c r="IM2307" s="17"/>
      <c r="IN2307" s="17"/>
      <c r="IO2307" s="17"/>
      <c r="IP2307" s="17"/>
      <c r="IQ2307" s="17"/>
      <c r="IR2307" s="17"/>
      <c r="IS2307" s="17"/>
      <c r="IT2307" s="17"/>
      <c r="IU2307" s="17"/>
    </row>
    <row r="2308" spans="2:255" s="18" customFormat="1" ht="30.2" customHeight="1">
      <c r="B2308" s="41"/>
      <c r="C2308" s="12"/>
      <c r="E2308" s="13"/>
      <c r="F2308" s="14"/>
      <c r="H2308" s="19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  <c r="AD2308" s="17"/>
      <c r="AE2308" s="17"/>
      <c r="AF2308" s="17"/>
      <c r="AG2308" s="17"/>
      <c r="AH2308" s="17"/>
      <c r="AI2308" s="17"/>
      <c r="AJ2308" s="17"/>
      <c r="AK2308" s="17"/>
      <c r="AL2308" s="17"/>
      <c r="AM2308" s="17"/>
      <c r="AN2308" s="17"/>
      <c r="AO2308" s="17"/>
      <c r="AP2308" s="17"/>
      <c r="AQ2308" s="17"/>
      <c r="AR2308" s="17"/>
      <c r="AS2308" s="17"/>
      <c r="AT2308" s="17"/>
      <c r="AU2308" s="17"/>
      <c r="AV2308" s="17"/>
      <c r="AW2308" s="17"/>
      <c r="AX2308" s="17"/>
      <c r="AY2308" s="17"/>
      <c r="AZ2308" s="17"/>
      <c r="BA2308" s="17"/>
      <c r="BB2308" s="17"/>
      <c r="BC2308" s="17"/>
      <c r="BD2308" s="17"/>
      <c r="BE2308" s="17"/>
      <c r="BF2308" s="17"/>
      <c r="BG2308" s="17"/>
      <c r="BH2308" s="17"/>
      <c r="BI2308" s="17"/>
      <c r="BJ2308" s="17"/>
      <c r="BK2308" s="17"/>
      <c r="BL2308" s="17"/>
      <c r="BM2308" s="17"/>
      <c r="BN2308" s="17"/>
      <c r="BO2308" s="17"/>
      <c r="BP2308" s="17"/>
      <c r="BQ2308" s="17"/>
      <c r="BR2308" s="17"/>
      <c r="BS2308" s="17"/>
      <c r="BT2308" s="17"/>
      <c r="BU2308" s="17"/>
      <c r="BV2308" s="17"/>
      <c r="BW2308" s="17"/>
      <c r="BX2308" s="17"/>
      <c r="BY2308" s="17"/>
      <c r="BZ2308" s="17"/>
      <c r="CA2308" s="17"/>
      <c r="CB2308" s="17"/>
      <c r="CC2308" s="17"/>
      <c r="CD2308" s="17"/>
      <c r="CE2308" s="17"/>
      <c r="CF2308" s="17"/>
      <c r="CG2308" s="17"/>
      <c r="CH2308" s="17"/>
      <c r="CI2308" s="17"/>
      <c r="CJ2308" s="17"/>
      <c r="CK2308" s="17"/>
      <c r="CL2308" s="17"/>
      <c r="CM2308" s="17"/>
      <c r="CN2308" s="17"/>
      <c r="CO2308" s="17"/>
      <c r="CP2308" s="17"/>
      <c r="CQ2308" s="17"/>
      <c r="CR2308" s="17"/>
      <c r="CS2308" s="17"/>
      <c r="CT2308" s="17"/>
      <c r="CU2308" s="17"/>
      <c r="CV2308" s="17"/>
      <c r="CW2308" s="17"/>
      <c r="CX2308" s="17"/>
      <c r="CY2308" s="17"/>
      <c r="CZ2308" s="17"/>
      <c r="DA2308" s="17"/>
      <c r="DB2308" s="17"/>
      <c r="DC2308" s="17"/>
      <c r="DD2308" s="17"/>
      <c r="DE2308" s="17"/>
      <c r="DF2308" s="17"/>
      <c r="DG2308" s="17"/>
      <c r="DH2308" s="17"/>
      <c r="DI2308" s="17"/>
      <c r="DJ2308" s="17"/>
      <c r="DK2308" s="17"/>
      <c r="DL2308" s="17"/>
      <c r="DM2308" s="17"/>
      <c r="DN2308" s="17"/>
      <c r="DO2308" s="17"/>
      <c r="DP2308" s="17"/>
      <c r="DQ2308" s="17"/>
      <c r="DR2308" s="17"/>
      <c r="DS2308" s="17"/>
      <c r="DT2308" s="17"/>
      <c r="DU2308" s="17"/>
      <c r="DV2308" s="17"/>
      <c r="DW2308" s="17"/>
      <c r="DX2308" s="17"/>
      <c r="DY2308" s="17"/>
      <c r="DZ2308" s="17"/>
      <c r="EA2308" s="17"/>
      <c r="EB2308" s="17"/>
      <c r="EC2308" s="17"/>
      <c r="ED2308" s="17"/>
      <c r="EE2308" s="17"/>
      <c r="EF2308" s="17"/>
      <c r="EG2308" s="17"/>
      <c r="EH2308" s="17"/>
      <c r="EI2308" s="17"/>
      <c r="EJ2308" s="17"/>
      <c r="EK2308" s="17"/>
      <c r="EL2308" s="17"/>
      <c r="EM2308" s="17"/>
      <c r="EN2308" s="17"/>
      <c r="EO2308" s="17"/>
      <c r="EP2308" s="17"/>
      <c r="EQ2308" s="17"/>
      <c r="ER2308" s="17"/>
      <c r="ES2308" s="17"/>
      <c r="ET2308" s="17"/>
      <c r="EU2308" s="17"/>
      <c r="EV2308" s="17"/>
      <c r="EW2308" s="17"/>
      <c r="EX2308" s="17"/>
      <c r="EY2308" s="17"/>
      <c r="EZ2308" s="17"/>
      <c r="FA2308" s="17"/>
      <c r="FB2308" s="17"/>
      <c r="FC2308" s="17"/>
      <c r="FD2308" s="17"/>
      <c r="FE2308" s="17"/>
      <c r="FF2308" s="17"/>
      <c r="FG2308" s="17"/>
      <c r="FH2308" s="17"/>
      <c r="FI2308" s="17"/>
      <c r="FJ2308" s="17"/>
      <c r="FK2308" s="17"/>
      <c r="FL2308" s="17"/>
      <c r="FM2308" s="17"/>
      <c r="FN2308" s="17"/>
      <c r="FO2308" s="17"/>
      <c r="FP2308" s="17"/>
      <c r="FQ2308" s="17"/>
      <c r="FR2308" s="17"/>
      <c r="FS2308" s="17"/>
      <c r="FT2308" s="17"/>
      <c r="FU2308" s="17"/>
      <c r="FV2308" s="17"/>
      <c r="FW2308" s="17"/>
      <c r="FX2308" s="17"/>
      <c r="FY2308" s="17"/>
      <c r="FZ2308" s="17"/>
      <c r="GA2308" s="17"/>
      <c r="GB2308" s="17"/>
      <c r="GC2308" s="17"/>
      <c r="GD2308" s="17"/>
      <c r="GE2308" s="17"/>
      <c r="GF2308" s="17"/>
      <c r="GG2308" s="17"/>
      <c r="GH2308" s="17"/>
      <c r="GI2308" s="17"/>
      <c r="GJ2308" s="17"/>
      <c r="GK2308" s="17"/>
      <c r="GL2308" s="17"/>
      <c r="GM2308" s="17"/>
      <c r="GN2308" s="17"/>
      <c r="GO2308" s="17"/>
      <c r="GP2308" s="17"/>
      <c r="GQ2308" s="17"/>
      <c r="GR2308" s="17"/>
      <c r="GS2308" s="17"/>
      <c r="GT2308" s="17"/>
      <c r="GU2308" s="17"/>
      <c r="GV2308" s="17"/>
      <c r="GW2308" s="17"/>
      <c r="GX2308" s="17"/>
      <c r="GY2308" s="17"/>
      <c r="GZ2308" s="17"/>
      <c r="HA2308" s="17"/>
      <c r="HB2308" s="17"/>
      <c r="HC2308" s="17"/>
      <c r="HD2308" s="17"/>
      <c r="HE2308" s="17"/>
      <c r="HF2308" s="17"/>
      <c r="HG2308" s="17"/>
      <c r="HH2308" s="17"/>
      <c r="HI2308" s="17"/>
      <c r="HJ2308" s="17"/>
      <c r="HK2308" s="17"/>
      <c r="HL2308" s="17"/>
      <c r="HM2308" s="17"/>
      <c r="HN2308" s="17"/>
      <c r="HO2308" s="17"/>
      <c r="HP2308" s="17"/>
      <c r="HQ2308" s="17"/>
      <c r="HR2308" s="17"/>
      <c r="HS2308" s="17"/>
      <c r="HT2308" s="17"/>
      <c r="HU2308" s="17"/>
      <c r="HV2308" s="17"/>
      <c r="HW2308" s="17"/>
      <c r="HX2308" s="17"/>
      <c r="HY2308" s="17"/>
      <c r="HZ2308" s="17"/>
      <c r="IA2308" s="17"/>
      <c r="IB2308" s="17"/>
      <c r="IC2308" s="17"/>
      <c r="ID2308" s="17"/>
      <c r="IE2308" s="17"/>
      <c r="IF2308" s="17"/>
      <c r="IG2308" s="17"/>
      <c r="IH2308" s="17"/>
      <c r="II2308" s="17"/>
      <c r="IJ2308" s="17"/>
      <c r="IK2308" s="17"/>
      <c r="IL2308" s="17"/>
      <c r="IM2308" s="17"/>
      <c r="IN2308" s="17"/>
      <c r="IO2308" s="17"/>
      <c r="IP2308" s="17"/>
      <c r="IQ2308" s="17"/>
      <c r="IR2308" s="17"/>
      <c r="IS2308" s="17"/>
      <c r="IT2308" s="17"/>
      <c r="IU2308" s="17"/>
    </row>
    <row r="2309" spans="2:255" s="18" customFormat="1" ht="30.2" customHeight="1">
      <c r="B2309" s="41"/>
      <c r="C2309" s="12"/>
      <c r="E2309" s="13"/>
      <c r="F2309" s="14"/>
      <c r="H2309" s="19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  <c r="AB2309" s="17"/>
      <c r="AC2309" s="17"/>
      <c r="AD2309" s="17"/>
      <c r="AE2309" s="17"/>
      <c r="AF2309" s="17"/>
      <c r="AG2309" s="17"/>
      <c r="AH2309" s="17"/>
      <c r="AI2309" s="17"/>
      <c r="AJ2309" s="17"/>
      <c r="AK2309" s="17"/>
      <c r="AL2309" s="17"/>
      <c r="AM2309" s="17"/>
      <c r="AN2309" s="17"/>
      <c r="AO2309" s="17"/>
      <c r="AP2309" s="17"/>
      <c r="AQ2309" s="17"/>
      <c r="AR2309" s="17"/>
      <c r="AS2309" s="17"/>
      <c r="AT2309" s="17"/>
      <c r="AU2309" s="17"/>
      <c r="AV2309" s="17"/>
      <c r="AW2309" s="17"/>
      <c r="AX2309" s="17"/>
      <c r="AY2309" s="17"/>
      <c r="AZ2309" s="17"/>
      <c r="BA2309" s="17"/>
      <c r="BB2309" s="17"/>
      <c r="BC2309" s="17"/>
      <c r="BD2309" s="17"/>
      <c r="BE2309" s="17"/>
      <c r="BF2309" s="17"/>
      <c r="BG2309" s="17"/>
      <c r="BH2309" s="17"/>
      <c r="BI2309" s="17"/>
      <c r="BJ2309" s="17"/>
      <c r="BK2309" s="17"/>
      <c r="BL2309" s="17"/>
      <c r="BM2309" s="17"/>
      <c r="BN2309" s="17"/>
      <c r="BO2309" s="17"/>
      <c r="BP2309" s="17"/>
      <c r="BQ2309" s="17"/>
      <c r="BR2309" s="17"/>
      <c r="BS2309" s="17"/>
      <c r="BT2309" s="17"/>
      <c r="BU2309" s="17"/>
      <c r="BV2309" s="17"/>
      <c r="BW2309" s="17"/>
      <c r="BX2309" s="17"/>
      <c r="BY2309" s="17"/>
      <c r="BZ2309" s="17"/>
      <c r="CA2309" s="17"/>
      <c r="CB2309" s="17"/>
      <c r="CC2309" s="17"/>
      <c r="CD2309" s="17"/>
      <c r="CE2309" s="17"/>
      <c r="CF2309" s="17"/>
      <c r="CG2309" s="17"/>
      <c r="CH2309" s="17"/>
      <c r="CI2309" s="17"/>
      <c r="CJ2309" s="17"/>
      <c r="CK2309" s="17"/>
      <c r="CL2309" s="17"/>
      <c r="CM2309" s="17"/>
      <c r="CN2309" s="17"/>
      <c r="CO2309" s="17"/>
      <c r="CP2309" s="17"/>
      <c r="CQ2309" s="17"/>
      <c r="CR2309" s="17"/>
      <c r="CS2309" s="17"/>
      <c r="CT2309" s="17"/>
      <c r="CU2309" s="17"/>
      <c r="CV2309" s="17"/>
      <c r="CW2309" s="17"/>
      <c r="CX2309" s="17"/>
      <c r="CY2309" s="17"/>
      <c r="CZ2309" s="17"/>
      <c r="DA2309" s="17"/>
      <c r="DB2309" s="17"/>
      <c r="DC2309" s="17"/>
      <c r="DD2309" s="17"/>
      <c r="DE2309" s="17"/>
      <c r="DF2309" s="17"/>
      <c r="DG2309" s="17"/>
      <c r="DH2309" s="17"/>
      <c r="DI2309" s="17"/>
      <c r="DJ2309" s="17"/>
      <c r="DK2309" s="17"/>
      <c r="DL2309" s="17"/>
      <c r="DM2309" s="17"/>
      <c r="DN2309" s="17"/>
      <c r="DO2309" s="17"/>
      <c r="DP2309" s="17"/>
      <c r="DQ2309" s="17"/>
      <c r="DR2309" s="17"/>
      <c r="DS2309" s="17"/>
      <c r="DT2309" s="17"/>
      <c r="DU2309" s="17"/>
      <c r="DV2309" s="17"/>
      <c r="DW2309" s="17"/>
      <c r="DX2309" s="17"/>
      <c r="DY2309" s="17"/>
      <c r="DZ2309" s="17"/>
      <c r="EA2309" s="17"/>
      <c r="EB2309" s="17"/>
      <c r="EC2309" s="17"/>
      <c r="ED2309" s="17"/>
      <c r="EE2309" s="17"/>
      <c r="EF2309" s="17"/>
      <c r="EG2309" s="17"/>
      <c r="EH2309" s="17"/>
      <c r="EI2309" s="17"/>
      <c r="EJ2309" s="17"/>
      <c r="EK2309" s="17"/>
      <c r="EL2309" s="17"/>
      <c r="EM2309" s="17"/>
      <c r="EN2309" s="17"/>
      <c r="EO2309" s="17"/>
      <c r="EP2309" s="17"/>
      <c r="EQ2309" s="17"/>
      <c r="ER2309" s="17"/>
      <c r="ES2309" s="17"/>
      <c r="ET2309" s="17"/>
      <c r="EU2309" s="17"/>
      <c r="EV2309" s="17"/>
      <c r="EW2309" s="17"/>
      <c r="EX2309" s="17"/>
      <c r="EY2309" s="17"/>
      <c r="EZ2309" s="17"/>
      <c r="FA2309" s="17"/>
      <c r="FB2309" s="17"/>
      <c r="FC2309" s="17"/>
      <c r="FD2309" s="17"/>
      <c r="FE2309" s="17"/>
      <c r="FF2309" s="17"/>
      <c r="FG2309" s="17"/>
      <c r="FH2309" s="17"/>
      <c r="FI2309" s="17"/>
      <c r="FJ2309" s="17"/>
      <c r="FK2309" s="17"/>
      <c r="FL2309" s="17"/>
      <c r="FM2309" s="17"/>
      <c r="FN2309" s="17"/>
      <c r="FO2309" s="17"/>
      <c r="FP2309" s="17"/>
      <c r="FQ2309" s="17"/>
      <c r="FR2309" s="17"/>
      <c r="FS2309" s="17"/>
      <c r="FT2309" s="17"/>
      <c r="FU2309" s="17"/>
      <c r="FV2309" s="17"/>
      <c r="FW2309" s="17"/>
      <c r="FX2309" s="17"/>
      <c r="FY2309" s="17"/>
      <c r="FZ2309" s="17"/>
      <c r="GA2309" s="17"/>
      <c r="GB2309" s="17"/>
      <c r="GC2309" s="17"/>
      <c r="GD2309" s="17"/>
      <c r="GE2309" s="17"/>
      <c r="GF2309" s="17"/>
      <c r="GG2309" s="17"/>
      <c r="GH2309" s="17"/>
      <c r="GI2309" s="17"/>
      <c r="GJ2309" s="17"/>
      <c r="GK2309" s="17"/>
      <c r="GL2309" s="17"/>
      <c r="GM2309" s="17"/>
      <c r="GN2309" s="17"/>
      <c r="GO2309" s="17"/>
      <c r="GP2309" s="17"/>
      <c r="GQ2309" s="17"/>
      <c r="GR2309" s="17"/>
      <c r="GS2309" s="17"/>
      <c r="GT2309" s="17"/>
      <c r="GU2309" s="17"/>
      <c r="GV2309" s="17"/>
      <c r="GW2309" s="17"/>
      <c r="GX2309" s="17"/>
      <c r="GY2309" s="17"/>
      <c r="GZ2309" s="17"/>
      <c r="HA2309" s="17"/>
      <c r="HB2309" s="17"/>
      <c r="HC2309" s="17"/>
      <c r="HD2309" s="17"/>
      <c r="HE2309" s="17"/>
      <c r="HF2309" s="17"/>
      <c r="HG2309" s="17"/>
      <c r="HH2309" s="17"/>
      <c r="HI2309" s="17"/>
      <c r="HJ2309" s="17"/>
      <c r="HK2309" s="17"/>
      <c r="HL2309" s="17"/>
      <c r="HM2309" s="17"/>
      <c r="HN2309" s="17"/>
      <c r="HO2309" s="17"/>
      <c r="HP2309" s="17"/>
      <c r="HQ2309" s="17"/>
      <c r="HR2309" s="17"/>
      <c r="HS2309" s="17"/>
      <c r="HT2309" s="17"/>
      <c r="HU2309" s="17"/>
      <c r="HV2309" s="17"/>
      <c r="HW2309" s="17"/>
      <c r="HX2309" s="17"/>
      <c r="HY2309" s="17"/>
      <c r="HZ2309" s="17"/>
      <c r="IA2309" s="17"/>
      <c r="IB2309" s="17"/>
      <c r="IC2309" s="17"/>
      <c r="ID2309" s="17"/>
      <c r="IE2309" s="17"/>
      <c r="IF2309" s="17"/>
      <c r="IG2309" s="17"/>
      <c r="IH2309" s="17"/>
      <c r="II2309" s="17"/>
      <c r="IJ2309" s="17"/>
      <c r="IK2309" s="17"/>
      <c r="IL2309" s="17"/>
      <c r="IM2309" s="17"/>
      <c r="IN2309" s="17"/>
      <c r="IO2309" s="17"/>
      <c r="IP2309" s="17"/>
      <c r="IQ2309" s="17"/>
      <c r="IR2309" s="17"/>
      <c r="IS2309" s="17"/>
      <c r="IT2309" s="17"/>
      <c r="IU2309" s="17"/>
    </row>
    <row r="2310" spans="2:255" s="18" customFormat="1" ht="30.2" customHeight="1">
      <c r="B2310" s="41"/>
      <c r="C2310" s="12"/>
      <c r="E2310" s="13"/>
      <c r="F2310" s="14"/>
      <c r="H2310" s="19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  <c r="AD2310" s="17"/>
      <c r="AE2310" s="17"/>
      <c r="AF2310" s="17"/>
      <c r="AG2310" s="17"/>
      <c r="AH2310" s="17"/>
      <c r="AI2310" s="17"/>
      <c r="AJ2310" s="17"/>
      <c r="AK2310" s="17"/>
      <c r="AL2310" s="17"/>
      <c r="AM2310" s="17"/>
      <c r="AN2310" s="17"/>
      <c r="AO2310" s="17"/>
      <c r="AP2310" s="17"/>
      <c r="AQ2310" s="17"/>
      <c r="AR2310" s="17"/>
      <c r="AS2310" s="17"/>
      <c r="AT2310" s="17"/>
      <c r="AU2310" s="17"/>
      <c r="AV2310" s="17"/>
      <c r="AW2310" s="17"/>
      <c r="AX2310" s="17"/>
      <c r="AY2310" s="17"/>
      <c r="AZ2310" s="17"/>
      <c r="BA2310" s="17"/>
      <c r="BB2310" s="17"/>
      <c r="BC2310" s="17"/>
      <c r="BD2310" s="17"/>
      <c r="BE2310" s="17"/>
      <c r="BF2310" s="17"/>
      <c r="BG2310" s="17"/>
      <c r="BH2310" s="17"/>
      <c r="BI2310" s="17"/>
      <c r="BJ2310" s="17"/>
      <c r="BK2310" s="17"/>
      <c r="BL2310" s="17"/>
      <c r="BM2310" s="17"/>
      <c r="BN2310" s="17"/>
      <c r="BO2310" s="17"/>
      <c r="BP2310" s="17"/>
      <c r="BQ2310" s="17"/>
      <c r="BR2310" s="17"/>
      <c r="BS2310" s="17"/>
      <c r="BT2310" s="17"/>
      <c r="BU2310" s="17"/>
      <c r="BV2310" s="17"/>
      <c r="BW2310" s="17"/>
      <c r="BX2310" s="17"/>
      <c r="BY2310" s="17"/>
      <c r="BZ2310" s="17"/>
      <c r="CA2310" s="17"/>
      <c r="CB2310" s="17"/>
      <c r="CC2310" s="17"/>
      <c r="CD2310" s="17"/>
      <c r="CE2310" s="17"/>
      <c r="CF2310" s="17"/>
      <c r="CG2310" s="17"/>
      <c r="CH2310" s="17"/>
      <c r="CI2310" s="17"/>
      <c r="CJ2310" s="17"/>
      <c r="CK2310" s="17"/>
      <c r="CL2310" s="17"/>
      <c r="CM2310" s="17"/>
      <c r="CN2310" s="17"/>
      <c r="CO2310" s="17"/>
      <c r="CP2310" s="17"/>
      <c r="CQ2310" s="17"/>
      <c r="CR2310" s="17"/>
      <c r="CS2310" s="17"/>
      <c r="CT2310" s="17"/>
      <c r="CU2310" s="17"/>
      <c r="CV2310" s="17"/>
      <c r="CW2310" s="17"/>
      <c r="CX2310" s="17"/>
      <c r="CY2310" s="17"/>
      <c r="CZ2310" s="17"/>
      <c r="DA2310" s="17"/>
      <c r="DB2310" s="17"/>
      <c r="DC2310" s="17"/>
      <c r="DD2310" s="17"/>
      <c r="DE2310" s="17"/>
      <c r="DF2310" s="17"/>
      <c r="DG2310" s="17"/>
      <c r="DH2310" s="17"/>
      <c r="DI2310" s="17"/>
      <c r="DJ2310" s="17"/>
      <c r="DK2310" s="17"/>
      <c r="DL2310" s="17"/>
      <c r="DM2310" s="17"/>
      <c r="DN2310" s="17"/>
      <c r="DO2310" s="17"/>
      <c r="DP2310" s="17"/>
      <c r="DQ2310" s="17"/>
      <c r="DR2310" s="17"/>
      <c r="DS2310" s="17"/>
      <c r="DT2310" s="17"/>
      <c r="DU2310" s="17"/>
      <c r="DV2310" s="17"/>
      <c r="DW2310" s="17"/>
      <c r="DX2310" s="17"/>
      <c r="DY2310" s="17"/>
      <c r="DZ2310" s="17"/>
      <c r="EA2310" s="17"/>
      <c r="EB2310" s="17"/>
      <c r="EC2310" s="17"/>
      <c r="ED2310" s="17"/>
      <c r="EE2310" s="17"/>
      <c r="EF2310" s="17"/>
      <c r="EG2310" s="17"/>
      <c r="EH2310" s="17"/>
      <c r="EI2310" s="17"/>
      <c r="EJ2310" s="17"/>
      <c r="EK2310" s="17"/>
      <c r="EL2310" s="17"/>
      <c r="EM2310" s="17"/>
      <c r="EN2310" s="17"/>
      <c r="EO2310" s="17"/>
      <c r="EP2310" s="17"/>
      <c r="EQ2310" s="17"/>
      <c r="ER2310" s="17"/>
      <c r="ES2310" s="17"/>
      <c r="ET2310" s="17"/>
      <c r="EU2310" s="17"/>
      <c r="EV2310" s="17"/>
      <c r="EW2310" s="17"/>
      <c r="EX2310" s="17"/>
      <c r="EY2310" s="17"/>
      <c r="EZ2310" s="17"/>
      <c r="FA2310" s="17"/>
      <c r="FB2310" s="17"/>
      <c r="FC2310" s="17"/>
      <c r="FD2310" s="17"/>
      <c r="FE2310" s="17"/>
      <c r="FF2310" s="17"/>
      <c r="FG2310" s="17"/>
      <c r="FH2310" s="17"/>
      <c r="FI2310" s="17"/>
      <c r="FJ2310" s="17"/>
      <c r="FK2310" s="17"/>
      <c r="FL2310" s="17"/>
      <c r="FM2310" s="17"/>
      <c r="FN2310" s="17"/>
      <c r="FO2310" s="17"/>
      <c r="FP2310" s="17"/>
      <c r="FQ2310" s="17"/>
      <c r="FR2310" s="17"/>
      <c r="FS2310" s="17"/>
      <c r="FT2310" s="17"/>
      <c r="FU2310" s="17"/>
      <c r="FV2310" s="17"/>
      <c r="FW2310" s="17"/>
      <c r="FX2310" s="17"/>
      <c r="FY2310" s="17"/>
      <c r="FZ2310" s="17"/>
      <c r="GA2310" s="17"/>
      <c r="GB2310" s="17"/>
      <c r="GC2310" s="17"/>
      <c r="GD2310" s="17"/>
      <c r="GE2310" s="17"/>
      <c r="GF2310" s="17"/>
      <c r="GG2310" s="17"/>
      <c r="GH2310" s="17"/>
      <c r="GI2310" s="17"/>
      <c r="GJ2310" s="17"/>
      <c r="GK2310" s="17"/>
      <c r="GL2310" s="17"/>
      <c r="GM2310" s="17"/>
      <c r="GN2310" s="17"/>
      <c r="GO2310" s="17"/>
      <c r="GP2310" s="17"/>
      <c r="GQ2310" s="17"/>
      <c r="GR2310" s="17"/>
      <c r="GS2310" s="17"/>
      <c r="GT2310" s="17"/>
      <c r="GU2310" s="17"/>
      <c r="GV2310" s="17"/>
      <c r="GW2310" s="17"/>
      <c r="GX2310" s="17"/>
      <c r="GY2310" s="17"/>
      <c r="GZ2310" s="17"/>
      <c r="HA2310" s="17"/>
      <c r="HB2310" s="17"/>
      <c r="HC2310" s="17"/>
      <c r="HD2310" s="17"/>
      <c r="HE2310" s="17"/>
      <c r="HF2310" s="17"/>
      <c r="HG2310" s="17"/>
      <c r="HH2310" s="17"/>
      <c r="HI2310" s="17"/>
      <c r="HJ2310" s="17"/>
      <c r="HK2310" s="17"/>
      <c r="HL2310" s="17"/>
      <c r="HM2310" s="17"/>
      <c r="HN2310" s="17"/>
      <c r="HO2310" s="17"/>
      <c r="HP2310" s="17"/>
      <c r="HQ2310" s="17"/>
      <c r="HR2310" s="17"/>
      <c r="HS2310" s="17"/>
      <c r="HT2310" s="17"/>
      <c r="HU2310" s="17"/>
      <c r="HV2310" s="17"/>
      <c r="HW2310" s="17"/>
      <c r="HX2310" s="17"/>
      <c r="HY2310" s="17"/>
      <c r="HZ2310" s="17"/>
      <c r="IA2310" s="17"/>
      <c r="IB2310" s="17"/>
      <c r="IC2310" s="17"/>
      <c r="ID2310" s="17"/>
      <c r="IE2310" s="17"/>
      <c r="IF2310" s="17"/>
      <c r="IG2310" s="17"/>
      <c r="IH2310" s="17"/>
      <c r="II2310" s="17"/>
      <c r="IJ2310" s="17"/>
      <c r="IK2310" s="17"/>
      <c r="IL2310" s="17"/>
      <c r="IM2310" s="17"/>
      <c r="IN2310" s="17"/>
      <c r="IO2310" s="17"/>
      <c r="IP2310" s="17"/>
      <c r="IQ2310" s="17"/>
      <c r="IR2310" s="17"/>
      <c r="IS2310" s="17"/>
      <c r="IT2310" s="17"/>
      <c r="IU2310" s="17"/>
    </row>
    <row r="2311" spans="2:255" s="18" customFormat="1" ht="30.2" customHeight="1">
      <c r="B2311" s="41"/>
      <c r="C2311" s="12"/>
      <c r="E2311" s="13"/>
      <c r="F2311" s="14"/>
      <c r="H2311" s="19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  <c r="AB2311" s="17"/>
      <c r="AC2311" s="17"/>
      <c r="AD2311" s="17"/>
      <c r="AE2311" s="17"/>
      <c r="AF2311" s="17"/>
      <c r="AG2311" s="17"/>
      <c r="AH2311" s="17"/>
      <c r="AI2311" s="17"/>
      <c r="AJ2311" s="17"/>
      <c r="AK2311" s="17"/>
      <c r="AL2311" s="17"/>
      <c r="AM2311" s="17"/>
      <c r="AN2311" s="17"/>
      <c r="AO2311" s="17"/>
      <c r="AP2311" s="17"/>
      <c r="AQ2311" s="17"/>
      <c r="AR2311" s="17"/>
      <c r="AS2311" s="17"/>
      <c r="AT2311" s="17"/>
      <c r="AU2311" s="17"/>
      <c r="AV2311" s="17"/>
      <c r="AW2311" s="17"/>
      <c r="AX2311" s="17"/>
      <c r="AY2311" s="17"/>
      <c r="AZ2311" s="17"/>
      <c r="BA2311" s="17"/>
      <c r="BB2311" s="17"/>
      <c r="BC2311" s="17"/>
      <c r="BD2311" s="17"/>
      <c r="BE2311" s="17"/>
      <c r="BF2311" s="17"/>
      <c r="BG2311" s="17"/>
      <c r="BH2311" s="17"/>
      <c r="BI2311" s="17"/>
      <c r="BJ2311" s="17"/>
      <c r="BK2311" s="17"/>
      <c r="BL2311" s="17"/>
      <c r="BM2311" s="17"/>
      <c r="BN2311" s="17"/>
      <c r="BO2311" s="17"/>
      <c r="BP2311" s="17"/>
      <c r="BQ2311" s="17"/>
      <c r="BR2311" s="17"/>
      <c r="BS2311" s="17"/>
      <c r="BT2311" s="17"/>
      <c r="BU2311" s="17"/>
      <c r="BV2311" s="17"/>
      <c r="BW2311" s="17"/>
      <c r="BX2311" s="17"/>
      <c r="BY2311" s="17"/>
      <c r="BZ2311" s="17"/>
      <c r="CA2311" s="17"/>
      <c r="CB2311" s="17"/>
      <c r="CC2311" s="17"/>
      <c r="CD2311" s="17"/>
      <c r="CE2311" s="17"/>
      <c r="CF2311" s="17"/>
      <c r="CG2311" s="17"/>
      <c r="CH2311" s="17"/>
      <c r="CI2311" s="17"/>
      <c r="CJ2311" s="17"/>
      <c r="CK2311" s="17"/>
      <c r="CL2311" s="17"/>
      <c r="CM2311" s="17"/>
      <c r="CN2311" s="17"/>
      <c r="CO2311" s="17"/>
      <c r="CP2311" s="17"/>
      <c r="CQ2311" s="17"/>
      <c r="CR2311" s="17"/>
      <c r="CS2311" s="17"/>
      <c r="CT2311" s="17"/>
      <c r="CU2311" s="17"/>
      <c r="CV2311" s="17"/>
      <c r="CW2311" s="17"/>
      <c r="CX2311" s="17"/>
      <c r="CY2311" s="17"/>
      <c r="CZ2311" s="17"/>
      <c r="DA2311" s="17"/>
      <c r="DB2311" s="17"/>
      <c r="DC2311" s="17"/>
      <c r="DD2311" s="17"/>
      <c r="DE2311" s="17"/>
      <c r="DF2311" s="17"/>
      <c r="DG2311" s="17"/>
      <c r="DH2311" s="17"/>
      <c r="DI2311" s="17"/>
      <c r="DJ2311" s="17"/>
      <c r="DK2311" s="17"/>
      <c r="DL2311" s="17"/>
      <c r="DM2311" s="17"/>
      <c r="DN2311" s="17"/>
      <c r="DO2311" s="17"/>
      <c r="DP2311" s="17"/>
      <c r="DQ2311" s="17"/>
      <c r="DR2311" s="17"/>
      <c r="DS2311" s="17"/>
      <c r="DT2311" s="17"/>
      <c r="DU2311" s="17"/>
      <c r="DV2311" s="17"/>
      <c r="DW2311" s="17"/>
      <c r="DX2311" s="17"/>
      <c r="DY2311" s="17"/>
      <c r="DZ2311" s="17"/>
      <c r="EA2311" s="17"/>
      <c r="EB2311" s="17"/>
      <c r="EC2311" s="17"/>
      <c r="ED2311" s="17"/>
      <c r="EE2311" s="17"/>
      <c r="EF2311" s="17"/>
      <c r="EG2311" s="17"/>
      <c r="EH2311" s="17"/>
      <c r="EI2311" s="17"/>
      <c r="EJ2311" s="17"/>
      <c r="EK2311" s="17"/>
      <c r="EL2311" s="17"/>
      <c r="EM2311" s="17"/>
      <c r="EN2311" s="17"/>
      <c r="EO2311" s="17"/>
      <c r="EP2311" s="17"/>
      <c r="EQ2311" s="17"/>
      <c r="ER2311" s="17"/>
      <c r="ES2311" s="17"/>
      <c r="ET2311" s="17"/>
      <c r="EU2311" s="17"/>
      <c r="EV2311" s="17"/>
      <c r="EW2311" s="17"/>
      <c r="EX2311" s="17"/>
      <c r="EY2311" s="17"/>
      <c r="EZ2311" s="17"/>
      <c r="FA2311" s="17"/>
      <c r="FB2311" s="17"/>
      <c r="FC2311" s="17"/>
      <c r="FD2311" s="17"/>
      <c r="FE2311" s="17"/>
      <c r="FF2311" s="17"/>
      <c r="FG2311" s="17"/>
      <c r="FH2311" s="17"/>
      <c r="FI2311" s="17"/>
      <c r="FJ2311" s="17"/>
      <c r="FK2311" s="17"/>
      <c r="FL2311" s="17"/>
      <c r="FM2311" s="17"/>
      <c r="FN2311" s="17"/>
      <c r="FO2311" s="17"/>
      <c r="FP2311" s="17"/>
      <c r="FQ2311" s="17"/>
      <c r="FR2311" s="17"/>
      <c r="FS2311" s="17"/>
      <c r="FT2311" s="17"/>
      <c r="FU2311" s="17"/>
      <c r="FV2311" s="17"/>
      <c r="FW2311" s="17"/>
      <c r="FX2311" s="17"/>
      <c r="FY2311" s="17"/>
      <c r="FZ2311" s="17"/>
      <c r="GA2311" s="17"/>
      <c r="GB2311" s="17"/>
      <c r="GC2311" s="17"/>
      <c r="GD2311" s="17"/>
      <c r="GE2311" s="17"/>
      <c r="GF2311" s="17"/>
      <c r="GG2311" s="17"/>
      <c r="GH2311" s="17"/>
      <c r="GI2311" s="17"/>
      <c r="GJ2311" s="17"/>
      <c r="GK2311" s="17"/>
      <c r="GL2311" s="17"/>
      <c r="GM2311" s="17"/>
      <c r="GN2311" s="17"/>
      <c r="GO2311" s="17"/>
      <c r="GP2311" s="17"/>
      <c r="GQ2311" s="17"/>
      <c r="GR2311" s="17"/>
      <c r="GS2311" s="17"/>
      <c r="GT2311" s="17"/>
      <c r="GU2311" s="17"/>
      <c r="GV2311" s="17"/>
      <c r="GW2311" s="17"/>
      <c r="GX2311" s="17"/>
      <c r="GY2311" s="17"/>
      <c r="GZ2311" s="17"/>
      <c r="HA2311" s="17"/>
      <c r="HB2311" s="17"/>
      <c r="HC2311" s="17"/>
      <c r="HD2311" s="17"/>
      <c r="HE2311" s="17"/>
      <c r="HF2311" s="17"/>
      <c r="HG2311" s="17"/>
      <c r="HH2311" s="17"/>
      <c r="HI2311" s="17"/>
      <c r="HJ2311" s="17"/>
      <c r="HK2311" s="17"/>
      <c r="HL2311" s="17"/>
      <c r="HM2311" s="17"/>
      <c r="HN2311" s="17"/>
      <c r="HO2311" s="17"/>
      <c r="HP2311" s="17"/>
      <c r="HQ2311" s="17"/>
      <c r="HR2311" s="17"/>
      <c r="HS2311" s="17"/>
      <c r="HT2311" s="17"/>
      <c r="HU2311" s="17"/>
      <c r="HV2311" s="17"/>
      <c r="HW2311" s="17"/>
      <c r="HX2311" s="17"/>
      <c r="HY2311" s="17"/>
      <c r="HZ2311" s="17"/>
      <c r="IA2311" s="17"/>
      <c r="IB2311" s="17"/>
      <c r="IC2311" s="17"/>
      <c r="ID2311" s="17"/>
      <c r="IE2311" s="17"/>
      <c r="IF2311" s="17"/>
      <c r="IG2311" s="17"/>
      <c r="IH2311" s="17"/>
      <c r="II2311" s="17"/>
      <c r="IJ2311" s="17"/>
      <c r="IK2311" s="17"/>
      <c r="IL2311" s="17"/>
      <c r="IM2311" s="17"/>
      <c r="IN2311" s="17"/>
      <c r="IO2311" s="17"/>
      <c r="IP2311" s="17"/>
      <c r="IQ2311" s="17"/>
      <c r="IR2311" s="17"/>
      <c r="IS2311" s="17"/>
      <c r="IT2311" s="17"/>
      <c r="IU2311" s="17"/>
    </row>
    <row r="2312" spans="2:255" s="18" customFormat="1" ht="30.2" customHeight="1">
      <c r="B2312" s="41"/>
      <c r="C2312" s="12"/>
      <c r="E2312" s="13"/>
      <c r="F2312" s="14"/>
      <c r="H2312" s="19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  <c r="AD2312" s="17"/>
      <c r="AE2312" s="17"/>
      <c r="AF2312" s="17"/>
      <c r="AG2312" s="17"/>
      <c r="AH2312" s="17"/>
      <c r="AI2312" s="17"/>
      <c r="AJ2312" s="17"/>
      <c r="AK2312" s="17"/>
      <c r="AL2312" s="17"/>
      <c r="AM2312" s="17"/>
      <c r="AN2312" s="17"/>
      <c r="AO2312" s="17"/>
      <c r="AP2312" s="17"/>
      <c r="AQ2312" s="17"/>
      <c r="AR2312" s="17"/>
      <c r="AS2312" s="17"/>
      <c r="AT2312" s="17"/>
      <c r="AU2312" s="17"/>
      <c r="AV2312" s="17"/>
      <c r="AW2312" s="17"/>
      <c r="AX2312" s="17"/>
      <c r="AY2312" s="17"/>
      <c r="AZ2312" s="17"/>
      <c r="BA2312" s="17"/>
      <c r="BB2312" s="17"/>
      <c r="BC2312" s="17"/>
      <c r="BD2312" s="17"/>
      <c r="BE2312" s="17"/>
      <c r="BF2312" s="17"/>
      <c r="BG2312" s="17"/>
      <c r="BH2312" s="17"/>
      <c r="BI2312" s="17"/>
      <c r="BJ2312" s="17"/>
      <c r="BK2312" s="17"/>
      <c r="BL2312" s="17"/>
      <c r="BM2312" s="17"/>
      <c r="BN2312" s="17"/>
      <c r="BO2312" s="17"/>
      <c r="BP2312" s="17"/>
      <c r="BQ2312" s="17"/>
      <c r="BR2312" s="17"/>
      <c r="BS2312" s="17"/>
      <c r="BT2312" s="17"/>
      <c r="BU2312" s="17"/>
      <c r="BV2312" s="17"/>
      <c r="BW2312" s="17"/>
      <c r="BX2312" s="17"/>
      <c r="BY2312" s="17"/>
      <c r="BZ2312" s="17"/>
      <c r="CA2312" s="17"/>
      <c r="CB2312" s="17"/>
      <c r="CC2312" s="17"/>
      <c r="CD2312" s="17"/>
      <c r="CE2312" s="17"/>
      <c r="CF2312" s="17"/>
      <c r="CG2312" s="17"/>
      <c r="CH2312" s="17"/>
      <c r="CI2312" s="17"/>
      <c r="CJ2312" s="17"/>
      <c r="CK2312" s="17"/>
      <c r="CL2312" s="17"/>
      <c r="CM2312" s="17"/>
      <c r="CN2312" s="17"/>
      <c r="CO2312" s="17"/>
      <c r="CP2312" s="17"/>
      <c r="CQ2312" s="17"/>
      <c r="CR2312" s="17"/>
      <c r="CS2312" s="17"/>
      <c r="CT2312" s="17"/>
      <c r="CU2312" s="17"/>
      <c r="CV2312" s="17"/>
      <c r="CW2312" s="17"/>
      <c r="CX2312" s="17"/>
      <c r="CY2312" s="17"/>
      <c r="CZ2312" s="17"/>
      <c r="DA2312" s="17"/>
      <c r="DB2312" s="17"/>
      <c r="DC2312" s="17"/>
      <c r="DD2312" s="17"/>
      <c r="DE2312" s="17"/>
      <c r="DF2312" s="17"/>
      <c r="DG2312" s="17"/>
      <c r="DH2312" s="17"/>
      <c r="DI2312" s="17"/>
      <c r="DJ2312" s="17"/>
      <c r="DK2312" s="17"/>
      <c r="DL2312" s="17"/>
      <c r="DM2312" s="17"/>
      <c r="DN2312" s="17"/>
      <c r="DO2312" s="17"/>
      <c r="DP2312" s="17"/>
      <c r="DQ2312" s="17"/>
      <c r="DR2312" s="17"/>
      <c r="DS2312" s="17"/>
      <c r="DT2312" s="17"/>
      <c r="DU2312" s="17"/>
      <c r="DV2312" s="17"/>
      <c r="DW2312" s="17"/>
      <c r="DX2312" s="17"/>
      <c r="DY2312" s="17"/>
      <c r="DZ2312" s="17"/>
      <c r="EA2312" s="17"/>
      <c r="EB2312" s="17"/>
      <c r="EC2312" s="17"/>
      <c r="ED2312" s="17"/>
      <c r="EE2312" s="17"/>
      <c r="EF2312" s="17"/>
      <c r="EG2312" s="17"/>
      <c r="EH2312" s="17"/>
      <c r="EI2312" s="17"/>
      <c r="EJ2312" s="17"/>
      <c r="EK2312" s="17"/>
      <c r="EL2312" s="17"/>
      <c r="EM2312" s="17"/>
      <c r="EN2312" s="17"/>
      <c r="EO2312" s="17"/>
      <c r="EP2312" s="17"/>
      <c r="EQ2312" s="17"/>
      <c r="ER2312" s="17"/>
      <c r="ES2312" s="17"/>
      <c r="ET2312" s="17"/>
      <c r="EU2312" s="17"/>
      <c r="EV2312" s="17"/>
      <c r="EW2312" s="17"/>
      <c r="EX2312" s="17"/>
      <c r="EY2312" s="17"/>
      <c r="EZ2312" s="17"/>
      <c r="FA2312" s="17"/>
      <c r="FB2312" s="17"/>
      <c r="FC2312" s="17"/>
      <c r="FD2312" s="17"/>
      <c r="FE2312" s="17"/>
      <c r="FF2312" s="17"/>
      <c r="FG2312" s="17"/>
      <c r="FH2312" s="17"/>
      <c r="FI2312" s="17"/>
      <c r="FJ2312" s="17"/>
      <c r="FK2312" s="17"/>
      <c r="FL2312" s="17"/>
      <c r="FM2312" s="17"/>
      <c r="FN2312" s="17"/>
      <c r="FO2312" s="17"/>
      <c r="FP2312" s="17"/>
      <c r="FQ2312" s="17"/>
      <c r="FR2312" s="17"/>
      <c r="FS2312" s="17"/>
      <c r="FT2312" s="17"/>
      <c r="FU2312" s="17"/>
      <c r="FV2312" s="17"/>
      <c r="FW2312" s="17"/>
      <c r="FX2312" s="17"/>
      <c r="FY2312" s="17"/>
      <c r="FZ2312" s="17"/>
      <c r="GA2312" s="17"/>
      <c r="GB2312" s="17"/>
      <c r="GC2312" s="17"/>
      <c r="GD2312" s="17"/>
      <c r="GE2312" s="17"/>
      <c r="GF2312" s="17"/>
      <c r="GG2312" s="17"/>
      <c r="GH2312" s="17"/>
      <c r="GI2312" s="17"/>
      <c r="GJ2312" s="17"/>
      <c r="GK2312" s="17"/>
      <c r="GL2312" s="17"/>
      <c r="GM2312" s="17"/>
      <c r="GN2312" s="17"/>
      <c r="GO2312" s="17"/>
      <c r="GP2312" s="17"/>
      <c r="GQ2312" s="17"/>
      <c r="GR2312" s="17"/>
      <c r="GS2312" s="17"/>
      <c r="GT2312" s="17"/>
      <c r="GU2312" s="17"/>
      <c r="GV2312" s="17"/>
      <c r="GW2312" s="17"/>
      <c r="GX2312" s="17"/>
      <c r="GY2312" s="17"/>
      <c r="GZ2312" s="17"/>
      <c r="HA2312" s="17"/>
      <c r="HB2312" s="17"/>
      <c r="HC2312" s="17"/>
      <c r="HD2312" s="17"/>
      <c r="HE2312" s="17"/>
      <c r="HF2312" s="17"/>
      <c r="HG2312" s="17"/>
      <c r="HH2312" s="17"/>
      <c r="HI2312" s="17"/>
      <c r="HJ2312" s="17"/>
      <c r="HK2312" s="17"/>
      <c r="HL2312" s="17"/>
      <c r="HM2312" s="17"/>
      <c r="HN2312" s="17"/>
      <c r="HO2312" s="17"/>
      <c r="HP2312" s="17"/>
      <c r="HQ2312" s="17"/>
      <c r="HR2312" s="17"/>
      <c r="HS2312" s="17"/>
      <c r="HT2312" s="17"/>
      <c r="HU2312" s="17"/>
      <c r="HV2312" s="17"/>
      <c r="HW2312" s="17"/>
      <c r="HX2312" s="17"/>
      <c r="HY2312" s="17"/>
      <c r="HZ2312" s="17"/>
      <c r="IA2312" s="17"/>
      <c r="IB2312" s="17"/>
      <c r="IC2312" s="17"/>
      <c r="ID2312" s="17"/>
      <c r="IE2312" s="17"/>
      <c r="IF2312" s="17"/>
      <c r="IG2312" s="17"/>
      <c r="IH2312" s="17"/>
      <c r="II2312" s="17"/>
      <c r="IJ2312" s="17"/>
      <c r="IK2312" s="17"/>
      <c r="IL2312" s="17"/>
      <c r="IM2312" s="17"/>
      <c r="IN2312" s="17"/>
      <c r="IO2312" s="17"/>
      <c r="IP2312" s="17"/>
      <c r="IQ2312" s="17"/>
      <c r="IR2312" s="17"/>
      <c r="IS2312" s="17"/>
      <c r="IT2312" s="17"/>
      <c r="IU2312" s="17"/>
    </row>
    <row r="2313" spans="2:255" s="18" customFormat="1" ht="30.2" customHeight="1">
      <c r="B2313" s="41"/>
      <c r="C2313" s="12"/>
      <c r="E2313" s="13"/>
      <c r="F2313" s="14"/>
      <c r="H2313" s="19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  <c r="AB2313" s="17"/>
      <c r="AC2313" s="17"/>
      <c r="AD2313" s="17"/>
      <c r="AE2313" s="17"/>
      <c r="AF2313" s="17"/>
      <c r="AG2313" s="17"/>
      <c r="AH2313" s="17"/>
      <c r="AI2313" s="17"/>
      <c r="AJ2313" s="17"/>
      <c r="AK2313" s="17"/>
      <c r="AL2313" s="17"/>
      <c r="AM2313" s="17"/>
      <c r="AN2313" s="17"/>
      <c r="AO2313" s="17"/>
      <c r="AP2313" s="17"/>
      <c r="AQ2313" s="17"/>
      <c r="AR2313" s="17"/>
      <c r="AS2313" s="17"/>
      <c r="AT2313" s="17"/>
      <c r="AU2313" s="17"/>
      <c r="AV2313" s="17"/>
      <c r="AW2313" s="17"/>
      <c r="AX2313" s="17"/>
      <c r="AY2313" s="17"/>
      <c r="AZ2313" s="17"/>
      <c r="BA2313" s="17"/>
      <c r="BB2313" s="17"/>
      <c r="BC2313" s="17"/>
      <c r="BD2313" s="17"/>
      <c r="BE2313" s="17"/>
      <c r="BF2313" s="17"/>
      <c r="BG2313" s="17"/>
      <c r="BH2313" s="17"/>
      <c r="BI2313" s="17"/>
      <c r="BJ2313" s="17"/>
      <c r="BK2313" s="17"/>
      <c r="BL2313" s="17"/>
      <c r="BM2313" s="17"/>
      <c r="BN2313" s="17"/>
      <c r="BO2313" s="17"/>
      <c r="BP2313" s="17"/>
      <c r="BQ2313" s="17"/>
      <c r="BR2313" s="17"/>
      <c r="BS2313" s="17"/>
      <c r="BT2313" s="17"/>
      <c r="BU2313" s="17"/>
      <c r="BV2313" s="17"/>
      <c r="BW2313" s="17"/>
      <c r="BX2313" s="17"/>
      <c r="BY2313" s="17"/>
      <c r="BZ2313" s="17"/>
      <c r="CA2313" s="17"/>
      <c r="CB2313" s="17"/>
      <c r="CC2313" s="17"/>
      <c r="CD2313" s="17"/>
      <c r="CE2313" s="17"/>
      <c r="CF2313" s="17"/>
      <c r="CG2313" s="17"/>
      <c r="CH2313" s="17"/>
      <c r="CI2313" s="17"/>
      <c r="CJ2313" s="17"/>
      <c r="CK2313" s="17"/>
      <c r="CL2313" s="17"/>
      <c r="CM2313" s="17"/>
      <c r="CN2313" s="17"/>
      <c r="CO2313" s="17"/>
      <c r="CP2313" s="17"/>
      <c r="CQ2313" s="17"/>
      <c r="CR2313" s="17"/>
      <c r="CS2313" s="17"/>
      <c r="CT2313" s="17"/>
      <c r="CU2313" s="17"/>
      <c r="CV2313" s="17"/>
      <c r="CW2313" s="17"/>
      <c r="CX2313" s="17"/>
      <c r="CY2313" s="17"/>
      <c r="CZ2313" s="17"/>
      <c r="DA2313" s="17"/>
      <c r="DB2313" s="17"/>
      <c r="DC2313" s="17"/>
      <c r="DD2313" s="17"/>
      <c r="DE2313" s="17"/>
      <c r="DF2313" s="17"/>
      <c r="DG2313" s="17"/>
      <c r="DH2313" s="17"/>
      <c r="DI2313" s="17"/>
      <c r="DJ2313" s="17"/>
      <c r="DK2313" s="17"/>
      <c r="DL2313" s="17"/>
      <c r="DM2313" s="17"/>
      <c r="DN2313" s="17"/>
      <c r="DO2313" s="17"/>
      <c r="DP2313" s="17"/>
      <c r="DQ2313" s="17"/>
      <c r="DR2313" s="17"/>
      <c r="DS2313" s="17"/>
      <c r="DT2313" s="17"/>
      <c r="DU2313" s="17"/>
      <c r="DV2313" s="17"/>
      <c r="DW2313" s="17"/>
      <c r="DX2313" s="17"/>
      <c r="DY2313" s="17"/>
      <c r="DZ2313" s="17"/>
      <c r="EA2313" s="17"/>
      <c r="EB2313" s="17"/>
      <c r="EC2313" s="17"/>
      <c r="ED2313" s="17"/>
      <c r="EE2313" s="17"/>
      <c r="EF2313" s="17"/>
      <c r="EG2313" s="17"/>
      <c r="EH2313" s="17"/>
      <c r="EI2313" s="17"/>
      <c r="EJ2313" s="17"/>
      <c r="EK2313" s="17"/>
      <c r="EL2313" s="17"/>
      <c r="EM2313" s="17"/>
      <c r="EN2313" s="17"/>
      <c r="EO2313" s="17"/>
      <c r="EP2313" s="17"/>
      <c r="EQ2313" s="17"/>
      <c r="ER2313" s="17"/>
      <c r="ES2313" s="17"/>
      <c r="ET2313" s="17"/>
      <c r="EU2313" s="17"/>
      <c r="EV2313" s="17"/>
      <c r="EW2313" s="17"/>
      <c r="EX2313" s="17"/>
      <c r="EY2313" s="17"/>
      <c r="EZ2313" s="17"/>
      <c r="FA2313" s="17"/>
      <c r="FB2313" s="17"/>
      <c r="FC2313" s="17"/>
      <c r="FD2313" s="17"/>
      <c r="FE2313" s="17"/>
      <c r="FF2313" s="17"/>
      <c r="FG2313" s="17"/>
      <c r="FH2313" s="17"/>
      <c r="FI2313" s="17"/>
      <c r="FJ2313" s="17"/>
      <c r="FK2313" s="17"/>
      <c r="FL2313" s="17"/>
      <c r="FM2313" s="17"/>
      <c r="FN2313" s="17"/>
      <c r="FO2313" s="17"/>
      <c r="FP2313" s="17"/>
      <c r="FQ2313" s="17"/>
      <c r="FR2313" s="17"/>
      <c r="FS2313" s="17"/>
      <c r="FT2313" s="17"/>
      <c r="FU2313" s="17"/>
      <c r="FV2313" s="17"/>
      <c r="FW2313" s="17"/>
      <c r="FX2313" s="17"/>
      <c r="FY2313" s="17"/>
      <c r="FZ2313" s="17"/>
      <c r="GA2313" s="17"/>
      <c r="GB2313" s="17"/>
      <c r="GC2313" s="17"/>
      <c r="GD2313" s="17"/>
      <c r="GE2313" s="17"/>
      <c r="GF2313" s="17"/>
      <c r="GG2313" s="17"/>
      <c r="GH2313" s="17"/>
      <c r="GI2313" s="17"/>
      <c r="GJ2313" s="17"/>
      <c r="GK2313" s="17"/>
      <c r="GL2313" s="17"/>
      <c r="GM2313" s="17"/>
      <c r="GN2313" s="17"/>
      <c r="GO2313" s="17"/>
      <c r="GP2313" s="17"/>
      <c r="GQ2313" s="17"/>
      <c r="GR2313" s="17"/>
      <c r="GS2313" s="17"/>
      <c r="GT2313" s="17"/>
      <c r="GU2313" s="17"/>
      <c r="GV2313" s="17"/>
      <c r="GW2313" s="17"/>
      <c r="GX2313" s="17"/>
      <c r="GY2313" s="17"/>
      <c r="GZ2313" s="17"/>
      <c r="HA2313" s="17"/>
      <c r="HB2313" s="17"/>
      <c r="HC2313" s="17"/>
      <c r="HD2313" s="17"/>
      <c r="HE2313" s="17"/>
      <c r="HF2313" s="17"/>
      <c r="HG2313" s="17"/>
      <c r="HH2313" s="17"/>
      <c r="HI2313" s="17"/>
      <c r="HJ2313" s="17"/>
      <c r="HK2313" s="17"/>
      <c r="HL2313" s="17"/>
      <c r="HM2313" s="17"/>
      <c r="HN2313" s="17"/>
      <c r="HO2313" s="17"/>
      <c r="HP2313" s="17"/>
      <c r="HQ2313" s="17"/>
      <c r="HR2313" s="17"/>
      <c r="HS2313" s="17"/>
      <c r="HT2313" s="17"/>
      <c r="HU2313" s="17"/>
      <c r="HV2313" s="17"/>
      <c r="HW2313" s="17"/>
      <c r="HX2313" s="17"/>
      <c r="HY2313" s="17"/>
      <c r="HZ2313" s="17"/>
      <c r="IA2313" s="17"/>
      <c r="IB2313" s="17"/>
      <c r="IC2313" s="17"/>
      <c r="ID2313" s="17"/>
      <c r="IE2313" s="17"/>
      <c r="IF2313" s="17"/>
      <c r="IG2313" s="17"/>
      <c r="IH2313" s="17"/>
      <c r="II2313" s="17"/>
      <c r="IJ2313" s="17"/>
      <c r="IK2313" s="17"/>
      <c r="IL2313" s="17"/>
      <c r="IM2313" s="17"/>
      <c r="IN2313" s="17"/>
      <c r="IO2313" s="17"/>
      <c r="IP2313" s="17"/>
      <c r="IQ2313" s="17"/>
      <c r="IR2313" s="17"/>
      <c r="IS2313" s="17"/>
      <c r="IT2313" s="17"/>
      <c r="IU2313" s="17"/>
    </row>
    <row r="2314" spans="2:255" s="18" customFormat="1" ht="30.2" customHeight="1">
      <c r="B2314" s="41"/>
      <c r="C2314" s="12"/>
      <c r="E2314" s="13"/>
      <c r="F2314" s="14"/>
      <c r="H2314" s="19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  <c r="AD2314" s="17"/>
      <c r="AE2314" s="17"/>
      <c r="AF2314" s="17"/>
      <c r="AG2314" s="17"/>
      <c r="AH2314" s="17"/>
      <c r="AI2314" s="17"/>
      <c r="AJ2314" s="17"/>
      <c r="AK2314" s="17"/>
      <c r="AL2314" s="17"/>
      <c r="AM2314" s="17"/>
      <c r="AN2314" s="17"/>
      <c r="AO2314" s="17"/>
      <c r="AP2314" s="17"/>
      <c r="AQ2314" s="17"/>
      <c r="AR2314" s="17"/>
      <c r="AS2314" s="17"/>
      <c r="AT2314" s="17"/>
      <c r="AU2314" s="17"/>
      <c r="AV2314" s="17"/>
      <c r="AW2314" s="17"/>
      <c r="AX2314" s="17"/>
      <c r="AY2314" s="17"/>
      <c r="AZ2314" s="17"/>
      <c r="BA2314" s="17"/>
      <c r="BB2314" s="17"/>
      <c r="BC2314" s="17"/>
      <c r="BD2314" s="17"/>
      <c r="BE2314" s="17"/>
      <c r="BF2314" s="17"/>
      <c r="BG2314" s="17"/>
      <c r="BH2314" s="17"/>
      <c r="BI2314" s="17"/>
      <c r="BJ2314" s="17"/>
      <c r="BK2314" s="17"/>
      <c r="BL2314" s="17"/>
      <c r="BM2314" s="17"/>
      <c r="BN2314" s="17"/>
      <c r="BO2314" s="17"/>
      <c r="BP2314" s="17"/>
      <c r="BQ2314" s="17"/>
      <c r="BR2314" s="17"/>
      <c r="BS2314" s="17"/>
      <c r="BT2314" s="17"/>
      <c r="BU2314" s="17"/>
      <c r="BV2314" s="17"/>
      <c r="BW2314" s="17"/>
      <c r="BX2314" s="17"/>
      <c r="BY2314" s="17"/>
      <c r="BZ2314" s="17"/>
      <c r="CA2314" s="17"/>
      <c r="CB2314" s="17"/>
      <c r="CC2314" s="17"/>
      <c r="CD2314" s="17"/>
      <c r="CE2314" s="17"/>
      <c r="CF2314" s="17"/>
      <c r="CG2314" s="17"/>
      <c r="CH2314" s="17"/>
      <c r="CI2314" s="17"/>
      <c r="CJ2314" s="17"/>
      <c r="CK2314" s="17"/>
      <c r="CL2314" s="17"/>
      <c r="CM2314" s="17"/>
      <c r="CN2314" s="17"/>
      <c r="CO2314" s="17"/>
      <c r="CP2314" s="17"/>
      <c r="CQ2314" s="17"/>
      <c r="CR2314" s="17"/>
      <c r="CS2314" s="17"/>
      <c r="CT2314" s="17"/>
      <c r="CU2314" s="17"/>
      <c r="CV2314" s="17"/>
      <c r="CW2314" s="17"/>
      <c r="CX2314" s="17"/>
      <c r="CY2314" s="17"/>
      <c r="CZ2314" s="17"/>
      <c r="DA2314" s="17"/>
      <c r="DB2314" s="17"/>
      <c r="DC2314" s="17"/>
      <c r="DD2314" s="17"/>
      <c r="DE2314" s="17"/>
      <c r="DF2314" s="17"/>
      <c r="DG2314" s="17"/>
      <c r="DH2314" s="17"/>
      <c r="DI2314" s="17"/>
      <c r="DJ2314" s="17"/>
      <c r="DK2314" s="17"/>
      <c r="DL2314" s="17"/>
      <c r="DM2314" s="17"/>
      <c r="DN2314" s="17"/>
      <c r="DO2314" s="17"/>
      <c r="DP2314" s="17"/>
      <c r="DQ2314" s="17"/>
      <c r="DR2314" s="17"/>
      <c r="DS2314" s="17"/>
      <c r="DT2314" s="17"/>
      <c r="DU2314" s="17"/>
      <c r="DV2314" s="17"/>
      <c r="DW2314" s="17"/>
      <c r="DX2314" s="17"/>
      <c r="DY2314" s="17"/>
      <c r="DZ2314" s="17"/>
      <c r="EA2314" s="17"/>
      <c r="EB2314" s="17"/>
      <c r="EC2314" s="17"/>
      <c r="ED2314" s="17"/>
      <c r="EE2314" s="17"/>
      <c r="EF2314" s="17"/>
      <c r="EG2314" s="17"/>
      <c r="EH2314" s="17"/>
      <c r="EI2314" s="17"/>
      <c r="EJ2314" s="17"/>
      <c r="EK2314" s="17"/>
      <c r="EL2314" s="17"/>
      <c r="EM2314" s="17"/>
      <c r="EN2314" s="17"/>
      <c r="EO2314" s="17"/>
      <c r="EP2314" s="17"/>
      <c r="EQ2314" s="17"/>
      <c r="ER2314" s="17"/>
      <c r="ES2314" s="17"/>
      <c r="ET2314" s="17"/>
      <c r="EU2314" s="17"/>
      <c r="EV2314" s="17"/>
      <c r="EW2314" s="17"/>
      <c r="EX2314" s="17"/>
      <c r="EY2314" s="17"/>
      <c r="EZ2314" s="17"/>
      <c r="FA2314" s="17"/>
      <c r="FB2314" s="17"/>
      <c r="FC2314" s="17"/>
      <c r="FD2314" s="17"/>
      <c r="FE2314" s="17"/>
      <c r="FF2314" s="17"/>
      <c r="FG2314" s="17"/>
      <c r="FH2314" s="17"/>
      <c r="FI2314" s="17"/>
      <c r="FJ2314" s="17"/>
      <c r="FK2314" s="17"/>
      <c r="FL2314" s="17"/>
      <c r="FM2314" s="17"/>
      <c r="FN2314" s="17"/>
      <c r="FO2314" s="17"/>
      <c r="FP2314" s="17"/>
      <c r="FQ2314" s="17"/>
      <c r="FR2314" s="17"/>
      <c r="FS2314" s="17"/>
      <c r="FT2314" s="17"/>
      <c r="FU2314" s="17"/>
      <c r="FV2314" s="17"/>
      <c r="FW2314" s="17"/>
      <c r="FX2314" s="17"/>
      <c r="FY2314" s="17"/>
      <c r="FZ2314" s="17"/>
      <c r="GA2314" s="17"/>
      <c r="GB2314" s="17"/>
      <c r="GC2314" s="17"/>
      <c r="GD2314" s="17"/>
      <c r="GE2314" s="17"/>
      <c r="GF2314" s="17"/>
      <c r="GG2314" s="17"/>
      <c r="GH2314" s="17"/>
      <c r="GI2314" s="17"/>
      <c r="GJ2314" s="17"/>
      <c r="GK2314" s="17"/>
      <c r="GL2314" s="17"/>
      <c r="GM2314" s="17"/>
      <c r="GN2314" s="17"/>
      <c r="GO2314" s="17"/>
      <c r="GP2314" s="17"/>
      <c r="GQ2314" s="17"/>
      <c r="GR2314" s="17"/>
      <c r="GS2314" s="17"/>
      <c r="GT2314" s="17"/>
      <c r="GU2314" s="17"/>
      <c r="GV2314" s="17"/>
      <c r="GW2314" s="17"/>
      <c r="GX2314" s="17"/>
      <c r="GY2314" s="17"/>
      <c r="GZ2314" s="17"/>
      <c r="HA2314" s="17"/>
      <c r="HB2314" s="17"/>
      <c r="HC2314" s="17"/>
      <c r="HD2314" s="17"/>
      <c r="HE2314" s="17"/>
      <c r="HF2314" s="17"/>
      <c r="HG2314" s="17"/>
      <c r="HH2314" s="17"/>
      <c r="HI2314" s="17"/>
      <c r="HJ2314" s="17"/>
      <c r="HK2314" s="17"/>
      <c r="HL2314" s="17"/>
      <c r="HM2314" s="17"/>
      <c r="HN2314" s="17"/>
      <c r="HO2314" s="17"/>
      <c r="HP2314" s="17"/>
      <c r="HQ2314" s="17"/>
      <c r="HR2314" s="17"/>
      <c r="HS2314" s="17"/>
      <c r="HT2314" s="17"/>
      <c r="HU2314" s="17"/>
      <c r="HV2314" s="17"/>
      <c r="HW2314" s="17"/>
      <c r="HX2314" s="17"/>
      <c r="HY2314" s="17"/>
      <c r="HZ2314" s="17"/>
      <c r="IA2314" s="17"/>
      <c r="IB2314" s="17"/>
      <c r="IC2314" s="17"/>
      <c r="ID2314" s="17"/>
      <c r="IE2314" s="17"/>
      <c r="IF2314" s="17"/>
      <c r="IG2314" s="17"/>
      <c r="IH2314" s="17"/>
      <c r="II2314" s="17"/>
      <c r="IJ2314" s="17"/>
      <c r="IK2314" s="17"/>
      <c r="IL2314" s="17"/>
      <c r="IM2314" s="17"/>
      <c r="IN2314" s="17"/>
      <c r="IO2314" s="17"/>
      <c r="IP2314" s="17"/>
      <c r="IQ2314" s="17"/>
      <c r="IR2314" s="17"/>
      <c r="IS2314" s="17"/>
      <c r="IT2314" s="17"/>
      <c r="IU2314" s="17"/>
    </row>
    <row r="2315" spans="2:255" s="18" customFormat="1" ht="30.2" customHeight="1">
      <c r="B2315" s="41"/>
      <c r="C2315" s="12"/>
      <c r="E2315" s="13"/>
      <c r="F2315" s="14"/>
      <c r="H2315" s="19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  <c r="AD2315" s="17"/>
      <c r="AE2315" s="17"/>
      <c r="AF2315" s="17"/>
      <c r="AG2315" s="17"/>
      <c r="AH2315" s="17"/>
      <c r="AI2315" s="17"/>
      <c r="AJ2315" s="17"/>
      <c r="AK2315" s="17"/>
      <c r="AL2315" s="17"/>
      <c r="AM2315" s="17"/>
      <c r="AN2315" s="17"/>
      <c r="AO2315" s="17"/>
      <c r="AP2315" s="17"/>
      <c r="AQ2315" s="17"/>
      <c r="AR2315" s="17"/>
      <c r="AS2315" s="17"/>
      <c r="AT2315" s="17"/>
      <c r="AU2315" s="17"/>
      <c r="AV2315" s="17"/>
      <c r="AW2315" s="17"/>
      <c r="AX2315" s="17"/>
      <c r="AY2315" s="17"/>
      <c r="AZ2315" s="17"/>
      <c r="BA2315" s="17"/>
      <c r="BB2315" s="17"/>
      <c r="BC2315" s="17"/>
      <c r="BD2315" s="17"/>
      <c r="BE2315" s="17"/>
      <c r="BF2315" s="17"/>
      <c r="BG2315" s="17"/>
      <c r="BH2315" s="17"/>
      <c r="BI2315" s="17"/>
      <c r="BJ2315" s="17"/>
      <c r="BK2315" s="17"/>
      <c r="BL2315" s="17"/>
      <c r="BM2315" s="17"/>
      <c r="BN2315" s="17"/>
      <c r="BO2315" s="17"/>
      <c r="BP2315" s="17"/>
      <c r="BQ2315" s="17"/>
      <c r="BR2315" s="17"/>
      <c r="BS2315" s="17"/>
      <c r="BT2315" s="17"/>
      <c r="BU2315" s="17"/>
      <c r="BV2315" s="17"/>
      <c r="BW2315" s="17"/>
      <c r="BX2315" s="17"/>
      <c r="BY2315" s="17"/>
      <c r="BZ2315" s="17"/>
      <c r="CA2315" s="17"/>
      <c r="CB2315" s="17"/>
      <c r="CC2315" s="17"/>
      <c r="CD2315" s="17"/>
      <c r="CE2315" s="17"/>
      <c r="CF2315" s="17"/>
      <c r="CG2315" s="17"/>
      <c r="CH2315" s="17"/>
      <c r="CI2315" s="17"/>
      <c r="CJ2315" s="17"/>
      <c r="CK2315" s="17"/>
      <c r="CL2315" s="17"/>
      <c r="CM2315" s="17"/>
      <c r="CN2315" s="17"/>
      <c r="CO2315" s="17"/>
      <c r="CP2315" s="17"/>
      <c r="CQ2315" s="17"/>
      <c r="CR2315" s="17"/>
      <c r="CS2315" s="17"/>
      <c r="CT2315" s="17"/>
      <c r="CU2315" s="17"/>
      <c r="CV2315" s="17"/>
      <c r="CW2315" s="17"/>
      <c r="CX2315" s="17"/>
      <c r="CY2315" s="17"/>
      <c r="CZ2315" s="17"/>
      <c r="DA2315" s="17"/>
      <c r="DB2315" s="17"/>
      <c r="DC2315" s="17"/>
      <c r="DD2315" s="17"/>
      <c r="DE2315" s="17"/>
      <c r="DF2315" s="17"/>
      <c r="DG2315" s="17"/>
      <c r="DH2315" s="17"/>
      <c r="DI2315" s="17"/>
      <c r="DJ2315" s="17"/>
      <c r="DK2315" s="17"/>
      <c r="DL2315" s="17"/>
      <c r="DM2315" s="17"/>
      <c r="DN2315" s="17"/>
      <c r="DO2315" s="17"/>
      <c r="DP2315" s="17"/>
      <c r="DQ2315" s="17"/>
      <c r="DR2315" s="17"/>
      <c r="DS2315" s="17"/>
      <c r="DT2315" s="17"/>
      <c r="DU2315" s="17"/>
      <c r="DV2315" s="17"/>
      <c r="DW2315" s="17"/>
      <c r="DX2315" s="17"/>
      <c r="DY2315" s="17"/>
      <c r="DZ2315" s="17"/>
      <c r="EA2315" s="17"/>
      <c r="EB2315" s="17"/>
      <c r="EC2315" s="17"/>
      <c r="ED2315" s="17"/>
      <c r="EE2315" s="17"/>
      <c r="EF2315" s="17"/>
      <c r="EG2315" s="17"/>
      <c r="EH2315" s="17"/>
      <c r="EI2315" s="17"/>
      <c r="EJ2315" s="17"/>
      <c r="EK2315" s="17"/>
      <c r="EL2315" s="17"/>
      <c r="EM2315" s="17"/>
      <c r="EN2315" s="17"/>
      <c r="EO2315" s="17"/>
      <c r="EP2315" s="17"/>
      <c r="EQ2315" s="17"/>
      <c r="ER2315" s="17"/>
      <c r="ES2315" s="17"/>
      <c r="ET2315" s="17"/>
      <c r="EU2315" s="17"/>
      <c r="EV2315" s="17"/>
      <c r="EW2315" s="17"/>
      <c r="EX2315" s="17"/>
      <c r="EY2315" s="17"/>
      <c r="EZ2315" s="17"/>
      <c r="FA2315" s="17"/>
      <c r="FB2315" s="17"/>
      <c r="FC2315" s="17"/>
      <c r="FD2315" s="17"/>
      <c r="FE2315" s="17"/>
      <c r="FF2315" s="17"/>
      <c r="FG2315" s="17"/>
      <c r="FH2315" s="17"/>
      <c r="FI2315" s="17"/>
      <c r="FJ2315" s="17"/>
      <c r="FK2315" s="17"/>
      <c r="FL2315" s="17"/>
      <c r="FM2315" s="17"/>
      <c r="FN2315" s="17"/>
      <c r="FO2315" s="17"/>
      <c r="FP2315" s="17"/>
      <c r="FQ2315" s="17"/>
      <c r="FR2315" s="17"/>
      <c r="FS2315" s="17"/>
      <c r="FT2315" s="17"/>
      <c r="FU2315" s="17"/>
      <c r="FV2315" s="17"/>
      <c r="FW2315" s="17"/>
      <c r="FX2315" s="17"/>
      <c r="FY2315" s="17"/>
      <c r="FZ2315" s="17"/>
      <c r="GA2315" s="17"/>
      <c r="GB2315" s="17"/>
      <c r="GC2315" s="17"/>
      <c r="GD2315" s="17"/>
      <c r="GE2315" s="17"/>
      <c r="GF2315" s="17"/>
      <c r="GG2315" s="17"/>
      <c r="GH2315" s="17"/>
      <c r="GI2315" s="17"/>
      <c r="GJ2315" s="17"/>
      <c r="GK2315" s="17"/>
      <c r="GL2315" s="17"/>
      <c r="GM2315" s="17"/>
      <c r="GN2315" s="17"/>
      <c r="GO2315" s="17"/>
      <c r="GP2315" s="17"/>
      <c r="GQ2315" s="17"/>
      <c r="GR2315" s="17"/>
      <c r="GS2315" s="17"/>
      <c r="GT2315" s="17"/>
      <c r="GU2315" s="17"/>
      <c r="GV2315" s="17"/>
      <c r="GW2315" s="17"/>
      <c r="GX2315" s="17"/>
      <c r="GY2315" s="17"/>
      <c r="GZ2315" s="17"/>
      <c r="HA2315" s="17"/>
      <c r="HB2315" s="17"/>
      <c r="HC2315" s="17"/>
      <c r="HD2315" s="17"/>
      <c r="HE2315" s="17"/>
      <c r="HF2315" s="17"/>
      <c r="HG2315" s="17"/>
      <c r="HH2315" s="17"/>
      <c r="HI2315" s="17"/>
      <c r="HJ2315" s="17"/>
      <c r="HK2315" s="17"/>
      <c r="HL2315" s="17"/>
      <c r="HM2315" s="17"/>
      <c r="HN2315" s="17"/>
      <c r="HO2315" s="17"/>
      <c r="HP2315" s="17"/>
      <c r="HQ2315" s="17"/>
      <c r="HR2315" s="17"/>
      <c r="HS2315" s="17"/>
      <c r="HT2315" s="17"/>
      <c r="HU2315" s="17"/>
      <c r="HV2315" s="17"/>
      <c r="HW2315" s="17"/>
      <c r="HX2315" s="17"/>
      <c r="HY2315" s="17"/>
      <c r="HZ2315" s="17"/>
      <c r="IA2315" s="17"/>
      <c r="IB2315" s="17"/>
      <c r="IC2315" s="17"/>
      <c r="ID2315" s="17"/>
      <c r="IE2315" s="17"/>
      <c r="IF2315" s="17"/>
      <c r="IG2315" s="17"/>
      <c r="IH2315" s="17"/>
      <c r="II2315" s="17"/>
      <c r="IJ2315" s="17"/>
      <c r="IK2315" s="17"/>
      <c r="IL2315" s="17"/>
      <c r="IM2315" s="17"/>
      <c r="IN2315" s="17"/>
      <c r="IO2315" s="17"/>
      <c r="IP2315" s="17"/>
      <c r="IQ2315" s="17"/>
      <c r="IR2315" s="17"/>
      <c r="IS2315" s="17"/>
      <c r="IT2315" s="17"/>
      <c r="IU2315" s="17"/>
    </row>
    <row r="2316" spans="2:255" s="18" customFormat="1" ht="30.2" customHeight="1">
      <c r="B2316" s="41"/>
      <c r="C2316" s="12"/>
      <c r="E2316" s="13"/>
      <c r="F2316" s="14"/>
      <c r="H2316" s="19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  <c r="AD2316" s="17"/>
      <c r="AE2316" s="17"/>
      <c r="AF2316" s="17"/>
      <c r="AG2316" s="17"/>
      <c r="AH2316" s="17"/>
      <c r="AI2316" s="17"/>
      <c r="AJ2316" s="17"/>
      <c r="AK2316" s="17"/>
      <c r="AL2316" s="17"/>
      <c r="AM2316" s="17"/>
      <c r="AN2316" s="17"/>
      <c r="AO2316" s="17"/>
      <c r="AP2316" s="17"/>
      <c r="AQ2316" s="17"/>
      <c r="AR2316" s="17"/>
      <c r="AS2316" s="17"/>
      <c r="AT2316" s="17"/>
      <c r="AU2316" s="17"/>
      <c r="AV2316" s="17"/>
      <c r="AW2316" s="17"/>
      <c r="AX2316" s="17"/>
      <c r="AY2316" s="17"/>
      <c r="AZ2316" s="17"/>
      <c r="BA2316" s="17"/>
      <c r="BB2316" s="17"/>
      <c r="BC2316" s="17"/>
      <c r="BD2316" s="17"/>
      <c r="BE2316" s="17"/>
      <c r="BF2316" s="17"/>
      <c r="BG2316" s="17"/>
      <c r="BH2316" s="17"/>
      <c r="BI2316" s="17"/>
      <c r="BJ2316" s="17"/>
      <c r="BK2316" s="17"/>
      <c r="BL2316" s="17"/>
      <c r="BM2316" s="17"/>
      <c r="BN2316" s="17"/>
      <c r="BO2316" s="17"/>
      <c r="BP2316" s="17"/>
      <c r="BQ2316" s="17"/>
      <c r="BR2316" s="17"/>
      <c r="BS2316" s="17"/>
      <c r="BT2316" s="17"/>
      <c r="BU2316" s="17"/>
      <c r="BV2316" s="17"/>
      <c r="BW2316" s="17"/>
      <c r="BX2316" s="17"/>
      <c r="BY2316" s="17"/>
      <c r="BZ2316" s="17"/>
      <c r="CA2316" s="17"/>
      <c r="CB2316" s="17"/>
      <c r="CC2316" s="17"/>
      <c r="CD2316" s="17"/>
      <c r="CE2316" s="17"/>
      <c r="CF2316" s="17"/>
      <c r="CG2316" s="17"/>
      <c r="CH2316" s="17"/>
      <c r="CI2316" s="17"/>
      <c r="CJ2316" s="17"/>
      <c r="CK2316" s="17"/>
      <c r="CL2316" s="17"/>
      <c r="CM2316" s="17"/>
      <c r="CN2316" s="17"/>
      <c r="CO2316" s="17"/>
      <c r="CP2316" s="17"/>
      <c r="CQ2316" s="17"/>
      <c r="CR2316" s="17"/>
      <c r="CS2316" s="17"/>
      <c r="CT2316" s="17"/>
      <c r="CU2316" s="17"/>
      <c r="CV2316" s="17"/>
      <c r="CW2316" s="17"/>
      <c r="CX2316" s="17"/>
      <c r="CY2316" s="17"/>
      <c r="CZ2316" s="17"/>
      <c r="DA2316" s="17"/>
      <c r="DB2316" s="17"/>
      <c r="DC2316" s="17"/>
      <c r="DD2316" s="17"/>
      <c r="DE2316" s="17"/>
      <c r="DF2316" s="17"/>
      <c r="DG2316" s="17"/>
      <c r="DH2316" s="17"/>
      <c r="DI2316" s="17"/>
      <c r="DJ2316" s="17"/>
      <c r="DK2316" s="17"/>
      <c r="DL2316" s="17"/>
      <c r="DM2316" s="17"/>
      <c r="DN2316" s="17"/>
      <c r="DO2316" s="17"/>
      <c r="DP2316" s="17"/>
      <c r="DQ2316" s="17"/>
      <c r="DR2316" s="17"/>
      <c r="DS2316" s="17"/>
      <c r="DT2316" s="17"/>
      <c r="DU2316" s="17"/>
      <c r="DV2316" s="17"/>
      <c r="DW2316" s="17"/>
      <c r="DX2316" s="17"/>
      <c r="DY2316" s="17"/>
      <c r="DZ2316" s="17"/>
      <c r="EA2316" s="17"/>
      <c r="EB2316" s="17"/>
      <c r="EC2316" s="17"/>
      <c r="ED2316" s="17"/>
      <c r="EE2316" s="17"/>
      <c r="EF2316" s="17"/>
      <c r="EG2316" s="17"/>
      <c r="EH2316" s="17"/>
      <c r="EI2316" s="17"/>
      <c r="EJ2316" s="17"/>
      <c r="EK2316" s="17"/>
      <c r="EL2316" s="17"/>
      <c r="EM2316" s="17"/>
      <c r="EN2316" s="17"/>
      <c r="EO2316" s="17"/>
      <c r="EP2316" s="17"/>
      <c r="EQ2316" s="17"/>
      <c r="ER2316" s="17"/>
      <c r="ES2316" s="17"/>
      <c r="ET2316" s="17"/>
      <c r="EU2316" s="17"/>
      <c r="EV2316" s="17"/>
      <c r="EW2316" s="17"/>
      <c r="EX2316" s="17"/>
      <c r="EY2316" s="17"/>
      <c r="EZ2316" s="17"/>
      <c r="FA2316" s="17"/>
      <c r="FB2316" s="17"/>
      <c r="FC2316" s="17"/>
      <c r="FD2316" s="17"/>
      <c r="FE2316" s="17"/>
      <c r="FF2316" s="17"/>
      <c r="FG2316" s="17"/>
      <c r="FH2316" s="17"/>
      <c r="FI2316" s="17"/>
      <c r="FJ2316" s="17"/>
      <c r="FK2316" s="17"/>
      <c r="FL2316" s="17"/>
      <c r="FM2316" s="17"/>
      <c r="FN2316" s="17"/>
      <c r="FO2316" s="17"/>
      <c r="FP2316" s="17"/>
      <c r="FQ2316" s="17"/>
      <c r="FR2316" s="17"/>
      <c r="FS2316" s="17"/>
      <c r="FT2316" s="17"/>
      <c r="FU2316" s="17"/>
      <c r="FV2316" s="17"/>
      <c r="FW2316" s="17"/>
      <c r="FX2316" s="17"/>
      <c r="FY2316" s="17"/>
      <c r="FZ2316" s="17"/>
      <c r="GA2316" s="17"/>
      <c r="GB2316" s="17"/>
      <c r="GC2316" s="17"/>
      <c r="GD2316" s="17"/>
      <c r="GE2316" s="17"/>
      <c r="GF2316" s="17"/>
      <c r="GG2316" s="17"/>
      <c r="GH2316" s="17"/>
      <c r="GI2316" s="17"/>
      <c r="GJ2316" s="17"/>
      <c r="GK2316" s="17"/>
      <c r="GL2316" s="17"/>
      <c r="GM2316" s="17"/>
      <c r="GN2316" s="17"/>
      <c r="GO2316" s="17"/>
      <c r="GP2316" s="17"/>
      <c r="GQ2316" s="17"/>
      <c r="GR2316" s="17"/>
      <c r="GS2316" s="17"/>
      <c r="GT2316" s="17"/>
      <c r="GU2316" s="17"/>
      <c r="GV2316" s="17"/>
      <c r="GW2316" s="17"/>
      <c r="GX2316" s="17"/>
      <c r="GY2316" s="17"/>
      <c r="GZ2316" s="17"/>
      <c r="HA2316" s="17"/>
      <c r="HB2316" s="17"/>
      <c r="HC2316" s="17"/>
      <c r="HD2316" s="17"/>
      <c r="HE2316" s="17"/>
      <c r="HF2316" s="17"/>
      <c r="HG2316" s="17"/>
      <c r="HH2316" s="17"/>
      <c r="HI2316" s="17"/>
      <c r="HJ2316" s="17"/>
      <c r="HK2316" s="17"/>
      <c r="HL2316" s="17"/>
      <c r="HM2316" s="17"/>
      <c r="HN2316" s="17"/>
      <c r="HO2316" s="17"/>
      <c r="HP2316" s="17"/>
      <c r="HQ2316" s="17"/>
      <c r="HR2316" s="17"/>
      <c r="HS2316" s="17"/>
      <c r="HT2316" s="17"/>
      <c r="HU2316" s="17"/>
      <c r="HV2316" s="17"/>
      <c r="HW2316" s="17"/>
      <c r="HX2316" s="17"/>
      <c r="HY2316" s="17"/>
      <c r="HZ2316" s="17"/>
      <c r="IA2316" s="17"/>
      <c r="IB2316" s="17"/>
      <c r="IC2316" s="17"/>
      <c r="ID2316" s="17"/>
      <c r="IE2316" s="17"/>
      <c r="IF2316" s="17"/>
      <c r="IG2316" s="17"/>
      <c r="IH2316" s="17"/>
      <c r="II2316" s="17"/>
      <c r="IJ2316" s="17"/>
      <c r="IK2316" s="17"/>
      <c r="IL2316" s="17"/>
      <c r="IM2316" s="17"/>
      <c r="IN2316" s="17"/>
      <c r="IO2316" s="17"/>
      <c r="IP2316" s="17"/>
      <c r="IQ2316" s="17"/>
      <c r="IR2316" s="17"/>
      <c r="IS2316" s="17"/>
      <c r="IT2316" s="17"/>
      <c r="IU2316" s="17"/>
    </row>
    <row r="2317" spans="2:255" s="18" customFormat="1" ht="30.2" customHeight="1">
      <c r="B2317" s="41"/>
      <c r="C2317" s="12"/>
      <c r="E2317" s="13"/>
      <c r="F2317" s="14"/>
      <c r="H2317" s="19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  <c r="AB2317" s="17"/>
      <c r="AC2317" s="17"/>
      <c r="AD2317" s="17"/>
      <c r="AE2317" s="17"/>
      <c r="AF2317" s="17"/>
      <c r="AG2317" s="17"/>
      <c r="AH2317" s="17"/>
      <c r="AI2317" s="17"/>
      <c r="AJ2317" s="17"/>
      <c r="AK2317" s="17"/>
      <c r="AL2317" s="17"/>
      <c r="AM2317" s="17"/>
      <c r="AN2317" s="17"/>
      <c r="AO2317" s="17"/>
      <c r="AP2317" s="17"/>
      <c r="AQ2317" s="17"/>
      <c r="AR2317" s="17"/>
      <c r="AS2317" s="17"/>
      <c r="AT2317" s="17"/>
      <c r="AU2317" s="17"/>
      <c r="AV2317" s="17"/>
      <c r="AW2317" s="17"/>
      <c r="AX2317" s="17"/>
      <c r="AY2317" s="17"/>
      <c r="AZ2317" s="17"/>
      <c r="BA2317" s="17"/>
      <c r="BB2317" s="17"/>
      <c r="BC2317" s="17"/>
      <c r="BD2317" s="17"/>
      <c r="BE2317" s="17"/>
      <c r="BF2317" s="17"/>
      <c r="BG2317" s="17"/>
      <c r="BH2317" s="17"/>
      <c r="BI2317" s="17"/>
      <c r="BJ2317" s="17"/>
      <c r="BK2317" s="17"/>
      <c r="BL2317" s="17"/>
      <c r="BM2317" s="17"/>
      <c r="BN2317" s="17"/>
      <c r="BO2317" s="17"/>
      <c r="BP2317" s="17"/>
      <c r="BQ2317" s="17"/>
      <c r="BR2317" s="17"/>
      <c r="BS2317" s="17"/>
      <c r="BT2317" s="17"/>
      <c r="BU2317" s="17"/>
      <c r="BV2317" s="17"/>
      <c r="BW2317" s="17"/>
      <c r="BX2317" s="17"/>
      <c r="BY2317" s="17"/>
      <c r="BZ2317" s="17"/>
      <c r="CA2317" s="17"/>
      <c r="CB2317" s="17"/>
      <c r="CC2317" s="17"/>
      <c r="CD2317" s="17"/>
      <c r="CE2317" s="17"/>
      <c r="CF2317" s="17"/>
      <c r="CG2317" s="17"/>
      <c r="CH2317" s="17"/>
      <c r="CI2317" s="17"/>
      <c r="CJ2317" s="17"/>
      <c r="CK2317" s="17"/>
      <c r="CL2317" s="17"/>
      <c r="CM2317" s="17"/>
      <c r="CN2317" s="17"/>
      <c r="CO2317" s="17"/>
      <c r="CP2317" s="17"/>
      <c r="CQ2317" s="17"/>
      <c r="CR2317" s="17"/>
      <c r="CS2317" s="17"/>
      <c r="CT2317" s="17"/>
      <c r="CU2317" s="17"/>
      <c r="CV2317" s="17"/>
      <c r="CW2317" s="17"/>
      <c r="CX2317" s="17"/>
      <c r="CY2317" s="17"/>
      <c r="CZ2317" s="17"/>
      <c r="DA2317" s="17"/>
      <c r="DB2317" s="17"/>
      <c r="DC2317" s="17"/>
      <c r="DD2317" s="17"/>
      <c r="DE2317" s="17"/>
      <c r="DF2317" s="17"/>
      <c r="DG2317" s="17"/>
      <c r="DH2317" s="17"/>
      <c r="DI2317" s="17"/>
      <c r="DJ2317" s="17"/>
      <c r="DK2317" s="17"/>
      <c r="DL2317" s="17"/>
      <c r="DM2317" s="17"/>
      <c r="DN2317" s="17"/>
      <c r="DO2317" s="17"/>
      <c r="DP2317" s="17"/>
      <c r="DQ2317" s="17"/>
      <c r="DR2317" s="17"/>
      <c r="DS2317" s="17"/>
      <c r="DT2317" s="17"/>
      <c r="DU2317" s="17"/>
      <c r="DV2317" s="17"/>
      <c r="DW2317" s="17"/>
      <c r="DX2317" s="17"/>
      <c r="DY2317" s="17"/>
      <c r="DZ2317" s="17"/>
      <c r="EA2317" s="17"/>
      <c r="EB2317" s="17"/>
      <c r="EC2317" s="17"/>
      <c r="ED2317" s="17"/>
      <c r="EE2317" s="17"/>
      <c r="EF2317" s="17"/>
      <c r="EG2317" s="17"/>
      <c r="EH2317" s="17"/>
      <c r="EI2317" s="17"/>
      <c r="EJ2317" s="17"/>
      <c r="EK2317" s="17"/>
      <c r="EL2317" s="17"/>
      <c r="EM2317" s="17"/>
      <c r="EN2317" s="17"/>
      <c r="EO2317" s="17"/>
      <c r="EP2317" s="17"/>
      <c r="EQ2317" s="17"/>
      <c r="ER2317" s="17"/>
      <c r="ES2317" s="17"/>
      <c r="ET2317" s="17"/>
      <c r="EU2317" s="17"/>
      <c r="EV2317" s="17"/>
      <c r="EW2317" s="17"/>
      <c r="EX2317" s="17"/>
      <c r="EY2317" s="17"/>
      <c r="EZ2317" s="17"/>
      <c r="FA2317" s="17"/>
      <c r="FB2317" s="17"/>
      <c r="FC2317" s="17"/>
      <c r="FD2317" s="17"/>
      <c r="FE2317" s="17"/>
      <c r="FF2317" s="17"/>
      <c r="FG2317" s="17"/>
      <c r="FH2317" s="17"/>
      <c r="FI2317" s="17"/>
      <c r="FJ2317" s="17"/>
      <c r="FK2317" s="17"/>
      <c r="FL2317" s="17"/>
      <c r="FM2317" s="17"/>
      <c r="FN2317" s="17"/>
      <c r="FO2317" s="17"/>
      <c r="FP2317" s="17"/>
      <c r="FQ2317" s="17"/>
      <c r="FR2317" s="17"/>
      <c r="FS2317" s="17"/>
      <c r="FT2317" s="17"/>
      <c r="FU2317" s="17"/>
      <c r="FV2317" s="17"/>
      <c r="FW2317" s="17"/>
      <c r="FX2317" s="17"/>
      <c r="FY2317" s="17"/>
      <c r="FZ2317" s="17"/>
      <c r="GA2317" s="17"/>
      <c r="GB2317" s="17"/>
      <c r="GC2317" s="17"/>
      <c r="GD2317" s="17"/>
      <c r="GE2317" s="17"/>
      <c r="GF2317" s="17"/>
      <c r="GG2317" s="17"/>
      <c r="GH2317" s="17"/>
      <c r="GI2317" s="17"/>
      <c r="GJ2317" s="17"/>
      <c r="GK2317" s="17"/>
      <c r="GL2317" s="17"/>
      <c r="GM2317" s="17"/>
      <c r="GN2317" s="17"/>
      <c r="GO2317" s="17"/>
      <c r="GP2317" s="17"/>
      <c r="GQ2317" s="17"/>
      <c r="GR2317" s="17"/>
      <c r="GS2317" s="17"/>
      <c r="GT2317" s="17"/>
      <c r="GU2317" s="17"/>
      <c r="GV2317" s="17"/>
      <c r="GW2317" s="17"/>
      <c r="GX2317" s="17"/>
      <c r="GY2317" s="17"/>
      <c r="GZ2317" s="17"/>
      <c r="HA2317" s="17"/>
      <c r="HB2317" s="17"/>
      <c r="HC2317" s="17"/>
      <c r="HD2317" s="17"/>
      <c r="HE2317" s="17"/>
      <c r="HF2317" s="17"/>
      <c r="HG2317" s="17"/>
      <c r="HH2317" s="17"/>
      <c r="HI2317" s="17"/>
      <c r="HJ2317" s="17"/>
      <c r="HK2317" s="17"/>
      <c r="HL2317" s="17"/>
      <c r="HM2317" s="17"/>
      <c r="HN2317" s="17"/>
      <c r="HO2317" s="17"/>
      <c r="HP2317" s="17"/>
      <c r="HQ2317" s="17"/>
      <c r="HR2317" s="17"/>
      <c r="HS2317" s="17"/>
      <c r="HT2317" s="17"/>
      <c r="HU2317" s="17"/>
      <c r="HV2317" s="17"/>
      <c r="HW2317" s="17"/>
      <c r="HX2317" s="17"/>
      <c r="HY2317" s="17"/>
      <c r="HZ2317" s="17"/>
      <c r="IA2317" s="17"/>
      <c r="IB2317" s="17"/>
      <c r="IC2317" s="17"/>
      <c r="ID2317" s="17"/>
      <c r="IE2317" s="17"/>
      <c r="IF2317" s="17"/>
      <c r="IG2317" s="17"/>
      <c r="IH2317" s="17"/>
      <c r="II2317" s="17"/>
      <c r="IJ2317" s="17"/>
      <c r="IK2317" s="17"/>
      <c r="IL2317" s="17"/>
      <c r="IM2317" s="17"/>
      <c r="IN2317" s="17"/>
      <c r="IO2317" s="17"/>
      <c r="IP2317" s="17"/>
      <c r="IQ2317" s="17"/>
      <c r="IR2317" s="17"/>
      <c r="IS2317" s="17"/>
      <c r="IT2317" s="17"/>
      <c r="IU2317" s="17"/>
    </row>
    <row r="2318" spans="2:255" s="18" customFormat="1" ht="30.2" customHeight="1">
      <c r="B2318" s="41"/>
      <c r="C2318" s="12"/>
      <c r="E2318" s="13"/>
      <c r="F2318" s="14"/>
      <c r="H2318" s="19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  <c r="AF2318" s="17"/>
      <c r="AG2318" s="17"/>
      <c r="AH2318" s="17"/>
      <c r="AI2318" s="17"/>
      <c r="AJ2318" s="17"/>
      <c r="AK2318" s="17"/>
      <c r="AL2318" s="17"/>
      <c r="AM2318" s="17"/>
      <c r="AN2318" s="17"/>
      <c r="AO2318" s="17"/>
      <c r="AP2318" s="17"/>
      <c r="AQ2318" s="17"/>
      <c r="AR2318" s="17"/>
      <c r="AS2318" s="17"/>
      <c r="AT2318" s="17"/>
      <c r="AU2318" s="17"/>
      <c r="AV2318" s="17"/>
      <c r="AW2318" s="17"/>
      <c r="AX2318" s="17"/>
      <c r="AY2318" s="17"/>
      <c r="AZ2318" s="17"/>
      <c r="BA2318" s="17"/>
      <c r="BB2318" s="17"/>
      <c r="BC2318" s="17"/>
      <c r="BD2318" s="17"/>
      <c r="BE2318" s="17"/>
      <c r="BF2318" s="17"/>
      <c r="BG2318" s="17"/>
      <c r="BH2318" s="17"/>
      <c r="BI2318" s="17"/>
      <c r="BJ2318" s="17"/>
      <c r="BK2318" s="17"/>
      <c r="BL2318" s="17"/>
      <c r="BM2318" s="17"/>
      <c r="BN2318" s="17"/>
      <c r="BO2318" s="17"/>
      <c r="BP2318" s="17"/>
      <c r="BQ2318" s="17"/>
      <c r="BR2318" s="17"/>
      <c r="BS2318" s="17"/>
      <c r="BT2318" s="17"/>
      <c r="BU2318" s="17"/>
      <c r="BV2318" s="17"/>
      <c r="BW2318" s="17"/>
      <c r="BX2318" s="17"/>
      <c r="BY2318" s="17"/>
      <c r="BZ2318" s="17"/>
      <c r="CA2318" s="17"/>
      <c r="CB2318" s="17"/>
      <c r="CC2318" s="17"/>
      <c r="CD2318" s="17"/>
      <c r="CE2318" s="17"/>
      <c r="CF2318" s="17"/>
      <c r="CG2318" s="17"/>
      <c r="CH2318" s="17"/>
      <c r="CI2318" s="17"/>
      <c r="CJ2318" s="17"/>
      <c r="CK2318" s="17"/>
      <c r="CL2318" s="17"/>
      <c r="CM2318" s="17"/>
      <c r="CN2318" s="17"/>
      <c r="CO2318" s="17"/>
      <c r="CP2318" s="17"/>
      <c r="CQ2318" s="17"/>
      <c r="CR2318" s="17"/>
      <c r="CS2318" s="17"/>
      <c r="CT2318" s="17"/>
      <c r="CU2318" s="17"/>
      <c r="CV2318" s="17"/>
      <c r="CW2318" s="17"/>
      <c r="CX2318" s="17"/>
      <c r="CY2318" s="17"/>
      <c r="CZ2318" s="17"/>
      <c r="DA2318" s="17"/>
      <c r="DB2318" s="17"/>
      <c r="DC2318" s="17"/>
      <c r="DD2318" s="17"/>
      <c r="DE2318" s="17"/>
      <c r="DF2318" s="17"/>
      <c r="DG2318" s="17"/>
      <c r="DH2318" s="17"/>
      <c r="DI2318" s="17"/>
      <c r="DJ2318" s="17"/>
      <c r="DK2318" s="17"/>
      <c r="DL2318" s="17"/>
      <c r="DM2318" s="17"/>
      <c r="DN2318" s="17"/>
      <c r="DO2318" s="17"/>
      <c r="DP2318" s="17"/>
      <c r="DQ2318" s="17"/>
      <c r="DR2318" s="17"/>
      <c r="DS2318" s="17"/>
      <c r="DT2318" s="17"/>
      <c r="DU2318" s="17"/>
      <c r="DV2318" s="17"/>
      <c r="DW2318" s="17"/>
      <c r="DX2318" s="17"/>
      <c r="DY2318" s="17"/>
      <c r="DZ2318" s="17"/>
      <c r="EA2318" s="17"/>
      <c r="EB2318" s="17"/>
      <c r="EC2318" s="17"/>
      <c r="ED2318" s="17"/>
      <c r="EE2318" s="17"/>
      <c r="EF2318" s="17"/>
      <c r="EG2318" s="17"/>
      <c r="EH2318" s="17"/>
      <c r="EI2318" s="17"/>
      <c r="EJ2318" s="17"/>
      <c r="EK2318" s="17"/>
      <c r="EL2318" s="17"/>
      <c r="EM2318" s="17"/>
      <c r="EN2318" s="17"/>
      <c r="EO2318" s="17"/>
      <c r="EP2318" s="17"/>
      <c r="EQ2318" s="17"/>
      <c r="ER2318" s="17"/>
      <c r="ES2318" s="17"/>
      <c r="ET2318" s="17"/>
      <c r="EU2318" s="17"/>
      <c r="EV2318" s="17"/>
      <c r="EW2318" s="17"/>
      <c r="EX2318" s="17"/>
      <c r="EY2318" s="17"/>
      <c r="EZ2318" s="17"/>
      <c r="FA2318" s="17"/>
      <c r="FB2318" s="17"/>
      <c r="FC2318" s="17"/>
      <c r="FD2318" s="17"/>
      <c r="FE2318" s="17"/>
      <c r="FF2318" s="17"/>
      <c r="FG2318" s="17"/>
      <c r="FH2318" s="17"/>
      <c r="FI2318" s="17"/>
      <c r="FJ2318" s="17"/>
      <c r="FK2318" s="17"/>
      <c r="FL2318" s="17"/>
      <c r="FM2318" s="17"/>
      <c r="FN2318" s="17"/>
      <c r="FO2318" s="17"/>
      <c r="FP2318" s="17"/>
      <c r="FQ2318" s="17"/>
      <c r="FR2318" s="17"/>
      <c r="FS2318" s="17"/>
      <c r="FT2318" s="17"/>
      <c r="FU2318" s="17"/>
      <c r="FV2318" s="17"/>
      <c r="FW2318" s="17"/>
      <c r="FX2318" s="17"/>
      <c r="FY2318" s="17"/>
      <c r="FZ2318" s="17"/>
      <c r="GA2318" s="17"/>
      <c r="GB2318" s="17"/>
      <c r="GC2318" s="17"/>
      <c r="GD2318" s="17"/>
      <c r="GE2318" s="17"/>
      <c r="GF2318" s="17"/>
      <c r="GG2318" s="17"/>
      <c r="GH2318" s="17"/>
      <c r="GI2318" s="17"/>
      <c r="GJ2318" s="17"/>
      <c r="GK2318" s="17"/>
      <c r="GL2318" s="17"/>
      <c r="GM2318" s="17"/>
      <c r="GN2318" s="17"/>
      <c r="GO2318" s="17"/>
      <c r="GP2318" s="17"/>
      <c r="GQ2318" s="17"/>
      <c r="GR2318" s="17"/>
      <c r="GS2318" s="17"/>
      <c r="GT2318" s="17"/>
      <c r="GU2318" s="17"/>
      <c r="GV2318" s="17"/>
      <c r="GW2318" s="17"/>
      <c r="GX2318" s="17"/>
      <c r="GY2318" s="17"/>
      <c r="GZ2318" s="17"/>
      <c r="HA2318" s="17"/>
      <c r="HB2318" s="17"/>
      <c r="HC2318" s="17"/>
      <c r="HD2318" s="17"/>
      <c r="HE2318" s="17"/>
      <c r="HF2318" s="17"/>
      <c r="HG2318" s="17"/>
      <c r="HH2318" s="17"/>
      <c r="HI2318" s="17"/>
      <c r="HJ2318" s="17"/>
      <c r="HK2318" s="17"/>
      <c r="HL2318" s="17"/>
      <c r="HM2318" s="17"/>
      <c r="HN2318" s="17"/>
      <c r="HO2318" s="17"/>
      <c r="HP2318" s="17"/>
      <c r="HQ2318" s="17"/>
      <c r="HR2318" s="17"/>
      <c r="HS2318" s="17"/>
      <c r="HT2318" s="17"/>
      <c r="HU2318" s="17"/>
      <c r="HV2318" s="17"/>
      <c r="HW2318" s="17"/>
      <c r="HX2318" s="17"/>
      <c r="HY2318" s="17"/>
      <c r="HZ2318" s="17"/>
      <c r="IA2318" s="17"/>
      <c r="IB2318" s="17"/>
      <c r="IC2318" s="17"/>
      <c r="ID2318" s="17"/>
      <c r="IE2318" s="17"/>
      <c r="IF2318" s="17"/>
      <c r="IG2318" s="17"/>
      <c r="IH2318" s="17"/>
      <c r="II2318" s="17"/>
      <c r="IJ2318" s="17"/>
      <c r="IK2318" s="17"/>
      <c r="IL2318" s="17"/>
      <c r="IM2318" s="17"/>
      <c r="IN2318" s="17"/>
      <c r="IO2318" s="17"/>
      <c r="IP2318" s="17"/>
      <c r="IQ2318" s="17"/>
      <c r="IR2318" s="17"/>
      <c r="IS2318" s="17"/>
      <c r="IT2318" s="17"/>
      <c r="IU2318" s="17"/>
    </row>
    <row r="2319" spans="2:255" s="18" customFormat="1" ht="30.2" customHeight="1">
      <c r="B2319" s="41"/>
      <c r="C2319" s="12"/>
      <c r="E2319" s="13"/>
      <c r="F2319" s="14"/>
      <c r="H2319" s="19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  <c r="AB2319" s="17"/>
      <c r="AC2319" s="17"/>
      <c r="AD2319" s="17"/>
      <c r="AE2319" s="17"/>
      <c r="AF2319" s="17"/>
      <c r="AG2319" s="17"/>
      <c r="AH2319" s="17"/>
      <c r="AI2319" s="17"/>
      <c r="AJ2319" s="17"/>
      <c r="AK2319" s="17"/>
      <c r="AL2319" s="17"/>
      <c r="AM2319" s="17"/>
      <c r="AN2319" s="17"/>
      <c r="AO2319" s="17"/>
      <c r="AP2319" s="17"/>
      <c r="AQ2319" s="17"/>
      <c r="AR2319" s="17"/>
      <c r="AS2319" s="17"/>
      <c r="AT2319" s="17"/>
      <c r="AU2319" s="17"/>
      <c r="AV2319" s="17"/>
      <c r="AW2319" s="17"/>
      <c r="AX2319" s="17"/>
      <c r="AY2319" s="17"/>
      <c r="AZ2319" s="17"/>
      <c r="BA2319" s="17"/>
      <c r="BB2319" s="17"/>
      <c r="BC2319" s="17"/>
      <c r="BD2319" s="17"/>
      <c r="BE2319" s="17"/>
      <c r="BF2319" s="17"/>
      <c r="BG2319" s="17"/>
      <c r="BH2319" s="17"/>
      <c r="BI2319" s="17"/>
      <c r="BJ2319" s="17"/>
      <c r="BK2319" s="17"/>
      <c r="BL2319" s="17"/>
      <c r="BM2319" s="17"/>
      <c r="BN2319" s="17"/>
      <c r="BO2319" s="17"/>
      <c r="BP2319" s="17"/>
      <c r="BQ2319" s="17"/>
      <c r="BR2319" s="17"/>
      <c r="BS2319" s="17"/>
      <c r="BT2319" s="17"/>
      <c r="BU2319" s="17"/>
      <c r="BV2319" s="17"/>
      <c r="BW2319" s="17"/>
      <c r="BX2319" s="17"/>
      <c r="BY2319" s="17"/>
      <c r="BZ2319" s="17"/>
      <c r="CA2319" s="17"/>
      <c r="CB2319" s="17"/>
      <c r="CC2319" s="17"/>
      <c r="CD2319" s="17"/>
      <c r="CE2319" s="17"/>
      <c r="CF2319" s="17"/>
      <c r="CG2319" s="17"/>
      <c r="CH2319" s="17"/>
      <c r="CI2319" s="17"/>
      <c r="CJ2319" s="17"/>
      <c r="CK2319" s="17"/>
      <c r="CL2319" s="17"/>
      <c r="CM2319" s="17"/>
      <c r="CN2319" s="17"/>
      <c r="CO2319" s="17"/>
      <c r="CP2319" s="17"/>
      <c r="CQ2319" s="17"/>
      <c r="CR2319" s="17"/>
      <c r="CS2319" s="17"/>
      <c r="CT2319" s="17"/>
      <c r="CU2319" s="17"/>
      <c r="CV2319" s="17"/>
      <c r="CW2319" s="17"/>
      <c r="CX2319" s="17"/>
      <c r="CY2319" s="17"/>
      <c r="CZ2319" s="17"/>
      <c r="DA2319" s="17"/>
      <c r="DB2319" s="17"/>
      <c r="DC2319" s="17"/>
      <c r="DD2319" s="17"/>
      <c r="DE2319" s="17"/>
      <c r="DF2319" s="17"/>
      <c r="DG2319" s="17"/>
      <c r="DH2319" s="17"/>
      <c r="DI2319" s="17"/>
      <c r="DJ2319" s="17"/>
      <c r="DK2319" s="17"/>
      <c r="DL2319" s="17"/>
      <c r="DM2319" s="17"/>
      <c r="DN2319" s="17"/>
      <c r="DO2319" s="17"/>
      <c r="DP2319" s="17"/>
      <c r="DQ2319" s="17"/>
      <c r="DR2319" s="17"/>
      <c r="DS2319" s="17"/>
      <c r="DT2319" s="17"/>
      <c r="DU2319" s="17"/>
      <c r="DV2319" s="17"/>
      <c r="DW2319" s="17"/>
      <c r="DX2319" s="17"/>
      <c r="DY2319" s="17"/>
      <c r="DZ2319" s="17"/>
      <c r="EA2319" s="17"/>
      <c r="EB2319" s="17"/>
      <c r="EC2319" s="17"/>
      <c r="ED2319" s="17"/>
      <c r="EE2319" s="17"/>
      <c r="EF2319" s="17"/>
      <c r="EG2319" s="17"/>
      <c r="EH2319" s="17"/>
      <c r="EI2319" s="17"/>
      <c r="EJ2319" s="17"/>
      <c r="EK2319" s="17"/>
      <c r="EL2319" s="17"/>
      <c r="EM2319" s="17"/>
      <c r="EN2319" s="17"/>
      <c r="EO2319" s="17"/>
      <c r="EP2319" s="17"/>
      <c r="EQ2319" s="17"/>
      <c r="ER2319" s="17"/>
      <c r="ES2319" s="17"/>
      <c r="ET2319" s="17"/>
      <c r="EU2319" s="17"/>
      <c r="EV2319" s="17"/>
      <c r="EW2319" s="17"/>
      <c r="EX2319" s="17"/>
      <c r="EY2319" s="17"/>
      <c r="EZ2319" s="17"/>
      <c r="FA2319" s="17"/>
      <c r="FB2319" s="17"/>
      <c r="FC2319" s="17"/>
      <c r="FD2319" s="17"/>
      <c r="FE2319" s="17"/>
      <c r="FF2319" s="17"/>
      <c r="FG2319" s="17"/>
      <c r="FH2319" s="17"/>
      <c r="FI2319" s="17"/>
      <c r="FJ2319" s="17"/>
      <c r="FK2319" s="17"/>
      <c r="FL2319" s="17"/>
      <c r="FM2319" s="17"/>
      <c r="FN2319" s="17"/>
      <c r="FO2319" s="17"/>
      <c r="FP2319" s="17"/>
      <c r="FQ2319" s="17"/>
      <c r="FR2319" s="17"/>
      <c r="FS2319" s="17"/>
      <c r="FT2319" s="17"/>
      <c r="FU2319" s="17"/>
      <c r="FV2319" s="17"/>
      <c r="FW2319" s="17"/>
      <c r="FX2319" s="17"/>
      <c r="FY2319" s="17"/>
      <c r="FZ2319" s="17"/>
      <c r="GA2319" s="17"/>
      <c r="GB2319" s="17"/>
      <c r="GC2319" s="17"/>
      <c r="GD2319" s="17"/>
      <c r="GE2319" s="17"/>
      <c r="GF2319" s="17"/>
      <c r="GG2319" s="17"/>
      <c r="GH2319" s="17"/>
      <c r="GI2319" s="17"/>
      <c r="GJ2319" s="17"/>
      <c r="GK2319" s="17"/>
      <c r="GL2319" s="17"/>
      <c r="GM2319" s="17"/>
      <c r="GN2319" s="17"/>
      <c r="GO2319" s="17"/>
      <c r="GP2319" s="17"/>
      <c r="GQ2319" s="17"/>
      <c r="GR2319" s="17"/>
      <c r="GS2319" s="17"/>
      <c r="GT2319" s="17"/>
      <c r="GU2319" s="17"/>
      <c r="GV2319" s="17"/>
      <c r="GW2319" s="17"/>
      <c r="GX2319" s="17"/>
      <c r="GY2319" s="17"/>
      <c r="GZ2319" s="17"/>
      <c r="HA2319" s="17"/>
      <c r="HB2319" s="17"/>
      <c r="HC2319" s="17"/>
      <c r="HD2319" s="17"/>
      <c r="HE2319" s="17"/>
      <c r="HF2319" s="17"/>
      <c r="HG2319" s="17"/>
      <c r="HH2319" s="17"/>
      <c r="HI2319" s="17"/>
      <c r="HJ2319" s="17"/>
      <c r="HK2319" s="17"/>
      <c r="HL2319" s="17"/>
      <c r="HM2319" s="17"/>
      <c r="HN2319" s="17"/>
      <c r="HO2319" s="17"/>
      <c r="HP2319" s="17"/>
      <c r="HQ2319" s="17"/>
      <c r="HR2319" s="17"/>
      <c r="HS2319" s="17"/>
      <c r="HT2319" s="17"/>
      <c r="HU2319" s="17"/>
      <c r="HV2319" s="17"/>
      <c r="HW2319" s="17"/>
      <c r="HX2319" s="17"/>
      <c r="HY2319" s="17"/>
      <c r="HZ2319" s="17"/>
      <c r="IA2319" s="17"/>
      <c r="IB2319" s="17"/>
      <c r="IC2319" s="17"/>
      <c r="ID2319" s="17"/>
      <c r="IE2319" s="17"/>
      <c r="IF2319" s="17"/>
      <c r="IG2319" s="17"/>
      <c r="IH2319" s="17"/>
      <c r="II2319" s="17"/>
      <c r="IJ2319" s="17"/>
      <c r="IK2319" s="17"/>
      <c r="IL2319" s="17"/>
      <c r="IM2319" s="17"/>
      <c r="IN2319" s="17"/>
      <c r="IO2319" s="17"/>
      <c r="IP2319" s="17"/>
      <c r="IQ2319" s="17"/>
      <c r="IR2319" s="17"/>
      <c r="IS2319" s="17"/>
      <c r="IT2319" s="17"/>
      <c r="IU2319" s="17"/>
    </row>
    <row r="2320" spans="2:255" s="18" customFormat="1" ht="30.2" customHeight="1">
      <c r="B2320" s="41"/>
      <c r="C2320" s="12"/>
      <c r="E2320" s="13"/>
      <c r="F2320" s="14"/>
      <c r="H2320" s="19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  <c r="AD2320" s="17"/>
      <c r="AE2320" s="17"/>
      <c r="AF2320" s="17"/>
      <c r="AG2320" s="17"/>
      <c r="AH2320" s="17"/>
      <c r="AI2320" s="17"/>
      <c r="AJ2320" s="17"/>
      <c r="AK2320" s="17"/>
      <c r="AL2320" s="17"/>
      <c r="AM2320" s="17"/>
      <c r="AN2320" s="17"/>
      <c r="AO2320" s="17"/>
      <c r="AP2320" s="17"/>
      <c r="AQ2320" s="17"/>
      <c r="AR2320" s="17"/>
      <c r="AS2320" s="17"/>
      <c r="AT2320" s="17"/>
      <c r="AU2320" s="17"/>
      <c r="AV2320" s="17"/>
      <c r="AW2320" s="17"/>
      <c r="AX2320" s="17"/>
      <c r="AY2320" s="17"/>
      <c r="AZ2320" s="17"/>
      <c r="BA2320" s="17"/>
      <c r="BB2320" s="17"/>
      <c r="BC2320" s="17"/>
      <c r="BD2320" s="17"/>
      <c r="BE2320" s="17"/>
      <c r="BF2320" s="17"/>
      <c r="BG2320" s="17"/>
      <c r="BH2320" s="17"/>
      <c r="BI2320" s="17"/>
      <c r="BJ2320" s="17"/>
      <c r="BK2320" s="17"/>
      <c r="BL2320" s="17"/>
      <c r="BM2320" s="17"/>
      <c r="BN2320" s="17"/>
      <c r="BO2320" s="17"/>
      <c r="BP2320" s="17"/>
      <c r="BQ2320" s="17"/>
      <c r="BR2320" s="17"/>
      <c r="BS2320" s="17"/>
      <c r="BT2320" s="17"/>
      <c r="BU2320" s="17"/>
      <c r="BV2320" s="17"/>
      <c r="BW2320" s="17"/>
      <c r="BX2320" s="17"/>
      <c r="BY2320" s="17"/>
      <c r="BZ2320" s="17"/>
      <c r="CA2320" s="17"/>
      <c r="CB2320" s="17"/>
      <c r="CC2320" s="17"/>
      <c r="CD2320" s="17"/>
      <c r="CE2320" s="17"/>
      <c r="CF2320" s="17"/>
      <c r="CG2320" s="17"/>
      <c r="CH2320" s="17"/>
      <c r="CI2320" s="17"/>
      <c r="CJ2320" s="17"/>
      <c r="CK2320" s="17"/>
      <c r="CL2320" s="17"/>
      <c r="CM2320" s="17"/>
      <c r="CN2320" s="17"/>
      <c r="CO2320" s="17"/>
      <c r="CP2320" s="17"/>
      <c r="CQ2320" s="17"/>
      <c r="CR2320" s="17"/>
      <c r="CS2320" s="17"/>
      <c r="CT2320" s="17"/>
      <c r="CU2320" s="17"/>
      <c r="CV2320" s="17"/>
      <c r="CW2320" s="17"/>
      <c r="CX2320" s="17"/>
      <c r="CY2320" s="17"/>
      <c r="CZ2320" s="17"/>
      <c r="DA2320" s="17"/>
      <c r="DB2320" s="17"/>
      <c r="DC2320" s="17"/>
      <c r="DD2320" s="17"/>
      <c r="DE2320" s="17"/>
      <c r="DF2320" s="17"/>
      <c r="DG2320" s="17"/>
      <c r="DH2320" s="17"/>
      <c r="DI2320" s="17"/>
      <c r="DJ2320" s="17"/>
      <c r="DK2320" s="17"/>
      <c r="DL2320" s="17"/>
      <c r="DM2320" s="17"/>
      <c r="DN2320" s="17"/>
      <c r="DO2320" s="17"/>
      <c r="DP2320" s="17"/>
      <c r="DQ2320" s="17"/>
      <c r="DR2320" s="17"/>
      <c r="DS2320" s="17"/>
      <c r="DT2320" s="17"/>
      <c r="DU2320" s="17"/>
      <c r="DV2320" s="17"/>
      <c r="DW2320" s="17"/>
      <c r="DX2320" s="17"/>
      <c r="DY2320" s="17"/>
      <c r="DZ2320" s="17"/>
      <c r="EA2320" s="17"/>
      <c r="EB2320" s="17"/>
      <c r="EC2320" s="17"/>
      <c r="ED2320" s="17"/>
      <c r="EE2320" s="17"/>
      <c r="EF2320" s="17"/>
      <c r="EG2320" s="17"/>
      <c r="EH2320" s="17"/>
      <c r="EI2320" s="17"/>
      <c r="EJ2320" s="17"/>
      <c r="EK2320" s="17"/>
      <c r="EL2320" s="17"/>
      <c r="EM2320" s="17"/>
      <c r="EN2320" s="17"/>
      <c r="EO2320" s="17"/>
      <c r="EP2320" s="17"/>
      <c r="EQ2320" s="17"/>
      <c r="ER2320" s="17"/>
      <c r="ES2320" s="17"/>
      <c r="ET2320" s="17"/>
      <c r="EU2320" s="17"/>
      <c r="EV2320" s="17"/>
      <c r="EW2320" s="17"/>
      <c r="EX2320" s="17"/>
      <c r="EY2320" s="17"/>
      <c r="EZ2320" s="17"/>
      <c r="FA2320" s="17"/>
      <c r="FB2320" s="17"/>
      <c r="FC2320" s="17"/>
      <c r="FD2320" s="17"/>
      <c r="FE2320" s="17"/>
      <c r="FF2320" s="17"/>
      <c r="FG2320" s="17"/>
      <c r="FH2320" s="17"/>
      <c r="FI2320" s="17"/>
      <c r="FJ2320" s="17"/>
      <c r="FK2320" s="17"/>
      <c r="FL2320" s="17"/>
      <c r="FM2320" s="17"/>
      <c r="FN2320" s="17"/>
      <c r="FO2320" s="17"/>
      <c r="FP2320" s="17"/>
      <c r="FQ2320" s="17"/>
      <c r="FR2320" s="17"/>
      <c r="FS2320" s="17"/>
      <c r="FT2320" s="17"/>
      <c r="FU2320" s="17"/>
      <c r="FV2320" s="17"/>
      <c r="FW2320" s="17"/>
      <c r="FX2320" s="17"/>
      <c r="FY2320" s="17"/>
      <c r="FZ2320" s="17"/>
      <c r="GA2320" s="17"/>
      <c r="GB2320" s="17"/>
      <c r="GC2320" s="17"/>
      <c r="GD2320" s="17"/>
      <c r="GE2320" s="17"/>
      <c r="GF2320" s="17"/>
      <c r="GG2320" s="17"/>
      <c r="GH2320" s="17"/>
      <c r="GI2320" s="17"/>
      <c r="GJ2320" s="17"/>
      <c r="GK2320" s="17"/>
      <c r="GL2320" s="17"/>
      <c r="GM2320" s="17"/>
      <c r="GN2320" s="17"/>
      <c r="GO2320" s="17"/>
      <c r="GP2320" s="17"/>
      <c r="GQ2320" s="17"/>
      <c r="GR2320" s="17"/>
      <c r="GS2320" s="17"/>
      <c r="GT2320" s="17"/>
      <c r="GU2320" s="17"/>
      <c r="GV2320" s="17"/>
      <c r="GW2320" s="17"/>
      <c r="GX2320" s="17"/>
      <c r="GY2320" s="17"/>
      <c r="GZ2320" s="17"/>
      <c r="HA2320" s="17"/>
      <c r="HB2320" s="17"/>
      <c r="HC2320" s="17"/>
      <c r="HD2320" s="17"/>
      <c r="HE2320" s="17"/>
      <c r="HF2320" s="17"/>
      <c r="HG2320" s="17"/>
      <c r="HH2320" s="17"/>
      <c r="HI2320" s="17"/>
      <c r="HJ2320" s="17"/>
      <c r="HK2320" s="17"/>
      <c r="HL2320" s="17"/>
      <c r="HM2320" s="17"/>
      <c r="HN2320" s="17"/>
      <c r="HO2320" s="17"/>
      <c r="HP2320" s="17"/>
      <c r="HQ2320" s="17"/>
      <c r="HR2320" s="17"/>
      <c r="HS2320" s="17"/>
      <c r="HT2320" s="17"/>
      <c r="HU2320" s="17"/>
      <c r="HV2320" s="17"/>
      <c r="HW2320" s="17"/>
      <c r="HX2320" s="17"/>
      <c r="HY2320" s="17"/>
      <c r="HZ2320" s="17"/>
      <c r="IA2320" s="17"/>
      <c r="IB2320" s="17"/>
      <c r="IC2320" s="17"/>
      <c r="ID2320" s="17"/>
      <c r="IE2320" s="17"/>
      <c r="IF2320" s="17"/>
      <c r="IG2320" s="17"/>
      <c r="IH2320" s="17"/>
      <c r="II2320" s="17"/>
      <c r="IJ2320" s="17"/>
      <c r="IK2320" s="17"/>
      <c r="IL2320" s="17"/>
      <c r="IM2320" s="17"/>
      <c r="IN2320" s="17"/>
      <c r="IO2320" s="17"/>
      <c r="IP2320" s="17"/>
      <c r="IQ2320" s="17"/>
      <c r="IR2320" s="17"/>
      <c r="IS2320" s="17"/>
      <c r="IT2320" s="17"/>
      <c r="IU2320" s="17"/>
    </row>
    <row r="2321" spans="2:255" s="18" customFormat="1" ht="30.2" customHeight="1">
      <c r="B2321" s="41"/>
      <c r="C2321" s="12"/>
      <c r="E2321" s="13"/>
      <c r="F2321" s="14"/>
      <c r="H2321" s="19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  <c r="AB2321" s="17"/>
      <c r="AC2321" s="17"/>
      <c r="AD2321" s="17"/>
      <c r="AE2321" s="17"/>
      <c r="AF2321" s="17"/>
      <c r="AG2321" s="17"/>
      <c r="AH2321" s="17"/>
      <c r="AI2321" s="17"/>
      <c r="AJ2321" s="17"/>
      <c r="AK2321" s="17"/>
      <c r="AL2321" s="17"/>
      <c r="AM2321" s="17"/>
      <c r="AN2321" s="17"/>
      <c r="AO2321" s="17"/>
      <c r="AP2321" s="17"/>
      <c r="AQ2321" s="17"/>
      <c r="AR2321" s="17"/>
      <c r="AS2321" s="17"/>
      <c r="AT2321" s="17"/>
      <c r="AU2321" s="17"/>
      <c r="AV2321" s="17"/>
      <c r="AW2321" s="17"/>
      <c r="AX2321" s="17"/>
      <c r="AY2321" s="17"/>
      <c r="AZ2321" s="17"/>
      <c r="BA2321" s="17"/>
      <c r="BB2321" s="17"/>
      <c r="BC2321" s="17"/>
      <c r="BD2321" s="17"/>
      <c r="BE2321" s="17"/>
      <c r="BF2321" s="17"/>
      <c r="BG2321" s="17"/>
      <c r="BH2321" s="17"/>
      <c r="BI2321" s="17"/>
      <c r="BJ2321" s="17"/>
      <c r="BK2321" s="17"/>
      <c r="BL2321" s="17"/>
      <c r="BM2321" s="17"/>
      <c r="BN2321" s="17"/>
      <c r="BO2321" s="17"/>
      <c r="BP2321" s="17"/>
      <c r="BQ2321" s="17"/>
      <c r="BR2321" s="17"/>
      <c r="BS2321" s="17"/>
      <c r="BT2321" s="17"/>
      <c r="BU2321" s="17"/>
      <c r="BV2321" s="17"/>
      <c r="BW2321" s="17"/>
      <c r="BX2321" s="17"/>
      <c r="BY2321" s="17"/>
      <c r="BZ2321" s="17"/>
      <c r="CA2321" s="17"/>
      <c r="CB2321" s="17"/>
      <c r="CC2321" s="17"/>
      <c r="CD2321" s="17"/>
      <c r="CE2321" s="17"/>
      <c r="CF2321" s="17"/>
      <c r="CG2321" s="17"/>
      <c r="CH2321" s="17"/>
      <c r="CI2321" s="17"/>
      <c r="CJ2321" s="17"/>
      <c r="CK2321" s="17"/>
      <c r="CL2321" s="17"/>
      <c r="CM2321" s="17"/>
      <c r="CN2321" s="17"/>
      <c r="CO2321" s="17"/>
      <c r="CP2321" s="17"/>
      <c r="CQ2321" s="17"/>
      <c r="CR2321" s="17"/>
      <c r="CS2321" s="17"/>
      <c r="CT2321" s="17"/>
      <c r="CU2321" s="17"/>
      <c r="CV2321" s="17"/>
      <c r="CW2321" s="17"/>
      <c r="CX2321" s="17"/>
      <c r="CY2321" s="17"/>
      <c r="CZ2321" s="17"/>
      <c r="DA2321" s="17"/>
      <c r="DB2321" s="17"/>
      <c r="DC2321" s="17"/>
      <c r="DD2321" s="17"/>
      <c r="DE2321" s="17"/>
      <c r="DF2321" s="17"/>
      <c r="DG2321" s="17"/>
      <c r="DH2321" s="17"/>
      <c r="DI2321" s="17"/>
      <c r="DJ2321" s="17"/>
      <c r="DK2321" s="17"/>
      <c r="DL2321" s="17"/>
      <c r="DM2321" s="17"/>
      <c r="DN2321" s="17"/>
      <c r="DO2321" s="17"/>
      <c r="DP2321" s="17"/>
      <c r="DQ2321" s="17"/>
      <c r="DR2321" s="17"/>
      <c r="DS2321" s="17"/>
      <c r="DT2321" s="17"/>
      <c r="DU2321" s="17"/>
      <c r="DV2321" s="17"/>
      <c r="DW2321" s="17"/>
      <c r="DX2321" s="17"/>
      <c r="DY2321" s="17"/>
      <c r="DZ2321" s="17"/>
      <c r="EA2321" s="17"/>
      <c r="EB2321" s="17"/>
      <c r="EC2321" s="17"/>
      <c r="ED2321" s="17"/>
      <c r="EE2321" s="17"/>
      <c r="EF2321" s="17"/>
      <c r="EG2321" s="17"/>
      <c r="EH2321" s="17"/>
      <c r="EI2321" s="17"/>
      <c r="EJ2321" s="17"/>
      <c r="EK2321" s="17"/>
      <c r="EL2321" s="17"/>
      <c r="EM2321" s="17"/>
      <c r="EN2321" s="17"/>
      <c r="EO2321" s="17"/>
      <c r="EP2321" s="17"/>
      <c r="EQ2321" s="17"/>
      <c r="ER2321" s="17"/>
      <c r="ES2321" s="17"/>
      <c r="ET2321" s="17"/>
      <c r="EU2321" s="17"/>
      <c r="EV2321" s="17"/>
      <c r="EW2321" s="17"/>
      <c r="EX2321" s="17"/>
      <c r="EY2321" s="17"/>
      <c r="EZ2321" s="17"/>
      <c r="FA2321" s="17"/>
      <c r="FB2321" s="17"/>
      <c r="FC2321" s="17"/>
      <c r="FD2321" s="17"/>
      <c r="FE2321" s="17"/>
      <c r="FF2321" s="17"/>
      <c r="FG2321" s="17"/>
      <c r="FH2321" s="17"/>
      <c r="FI2321" s="17"/>
      <c r="FJ2321" s="17"/>
      <c r="FK2321" s="17"/>
      <c r="FL2321" s="17"/>
      <c r="FM2321" s="17"/>
      <c r="FN2321" s="17"/>
      <c r="FO2321" s="17"/>
      <c r="FP2321" s="17"/>
      <c r="FQ2321" s="17"/>
      <c r="FR2321" s="17"/>
      <c r="FS2321" s="17"/>
      <c r="FT2321" s="17"/>
      <c r="FU2321" s="17"/>
      <c r="FV2321" s="17"/>
      <c r="FW2321" s="17"/>
      <c r="FX2321" s="17"/>
      <c r="FY2321" s="17"/>
      <c r="FZ2321" s="17"/>
      <c r="GA2321" s="17"/>
      <c r="GB2321" s="17"/>
      <c r="GC2321" s="17"/>
      <c r="GD2321" s="17"/>
      <c r="GE2321" s="17"/>
      <c r="GF2321" s="17"/>
      <c r="GG2321" s="17"/>
      <c r="GH2321" s="17"/>
      <c r="GI2321" s="17"/>
      <c r="GJ2321" s="17"/>
      <c r="GK2321" s="17"/>
      <c r="GL2321" s="17"/>
      <c r="GM2321" s="17"/>
      <c r="GN2321" s="17"/>
      <c r="GO2321" s="17"/>
      <c r="GP2321" s="17"/>
      <c r="GQ2321" s="17"/>
      <c r="GR2321" s="17"/>
      <c r="GS2321" s="17"/>
      <c r="GT2321" s="17"/>
      <c r="GU2321" s="17"/>
      <c r="GV2321" s="17"/>
      <c r="GW2321" s="17"/>
      <c r="GX2321" s="17"/>
      <c r="GY2321" s="17"/>
      <c r="GZ2321" s="17"/>
      <c r="HA2321" s="17"/>
      <c r="HB2321" s="17"/>
      <c r="HC2321" s="17"/>
      <c r="HD2321" s="17"/>
      <c r="HE2321" s="17"/>
      <c r="HF2321" s="17"/>
      <c r="HG2321" s="17"/>
      <c r="HH2321" s="17"/>
      <c r="HI2321" s="17"/>
      <c r="HJ2321" s="17"/>
      <c r="HK2321" s="17"/>
      <c r="HL2321" s="17"/>
      <c r="HM2321" s="17"/>
      <c r="HN2321" s="17"/>
      <c r="HO2321" s="17"/>
      <c r="HP2321" s="17"/>
      <c r="HQ2321" s="17"/>
      <c r="HR2321" s="17"/>
      <c r="HS2321" s="17"/>
      <c r="HT2321" s="17"/>
      <c r="HU2321" s="17"/>
      <c r="HV2321" s="17"/>
      <c r="HW2321" s="17"/>
      <c r="HX2321" s="17"/>
      <c r="HY2321" s="17"/>
      <c r="HZ2321" s="17"/>
      <c r="IA2321" s="17"/>
      <c r="IB2321" s="17"/>
      <c r="IC2321" s="17"/>
      <c r="ID2321" s="17"/>
      <c r="IE2321" s="17"/>
      <c r="IF2321" s="17"/>
      <c r="IG2321" s="17"/>
      <c r="IH2321" s="17"/>
      <c r="II2321" s="17"/>
      <c r="IJ2321" s="17"/>
      <c r="IK2321" s="17"/>
      <c r="IL2321" s="17"/>
      <c r="IM2321" s="17"/>
      <c r="IN2321" s="17"/>
      <c r="IO2321" s="17"/>
      <c r="IP2321" s="17"/>
      <c r="IQ2321" s="17"/>
      <c r="IR2321" s="17"/>
      <c r="IS2321" s="17"/>
      <c r="IT2321" s="17"/>
      <c r="IU2321" s="17"/>
    </row>
    <row r="2322" spans="2:255" s="18" customFormat="1" ht="30.2" customHeight="1">
      <c r="B2322" s="41"/>
      <c r="C2322" s="12"/>
      <c r="E2322" s="13"/>
      <c r="F2322" s="14"/>
      <c r="H2322" s="19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  <c r="AD2322" s="17"/>
      <c r="AE2322" s="17"/>
      <c r="AF2322" s="17"/>
      <c r="AG2322" s="17"/>
      <c r="AH2322" s="17"/>
      <c r="AI2322" s="17"/>
      <c r="AJ2322" s="17"/>
      <c r="AK2322" s="17"/>
      <c r="AL2322" s="17"/>
      <c r="AM2322" s="17"/>
      <c r="AN2322" s="17"/>
      <c r="AO2322" s="17"/>
      <c r="AP2322" s="17"/>
      <c r="AQ2322" s="17"/>
      <c r="AR2322" s="17"/>
      <c r="AS2322" s="17"/>
      <c r="AT2322" s="17"/>
      <c r="AU2322" s="17"/>
      <c r="AV2322" s="17"/>
      <c r="AW2322" s="17"/>
      <c r="AX2322" s="17"/>
      <c r="AY2322" s="17"/>
      <c r="AZ2322" s="17"/>
      <c r="BA2322" s="17"/>
      <c r="BB2322" s="17"/>
      <c r="BC2322" s="17"/>
      <c r="BD2322" s="17"/>
      <c r="BE2322" s="17"/>
      <c r="BF2322" s="17"/>
      <c r="BG2322" s="17"/>
      <c r="BH2322" s="17"/>
      <c r="BI2322" s="17"/>
      <c r="BJ2322" s="17"/>
      <c r="BK2322" s="17"/>
      <c r="BL2322" s="17"/>
      <c r="BM2322" s="17"/>
      <c r="BN2322" s="17"/>
      <c r="BO2322" s="17"/>
      <c r="BP2322" s="17"/>
      <c r="BQ2322" s="17"/>
      <c r="BR2322" s="17"/>
      <c r="BS2322" s="17"/>
      <c r="BT2322" s="17"/>
      <c r="BU2322" s="17"/>
      <c r="BV2322" s="17"/>
      <c r="BW2322" s="17"/>
      <c r="BX2322" s="17"/>
      <c r="BY2322" s="17"/>
      <c r="BZ2322" s="17"/>
      <c r="CA2322" s="17"/>
      <c r="CB2322" s="17"/>
      <c r="CC2322" s="17"/>
      <c r="CD2322" s="17"/>
      <c r="CE2322" s="17"/>
      <c r="CF2322" s="17"/>
      <c r="CG2322" s="17"/>
      <c r="CH2322" s="17"/>
      <c r="CI2322" s="17"/>
      <c r="CJ2322" s="17"/>
      <c r="CK2322" s="17"/>
      <c r="CL2322" s="17"/>
      <c r="CM2322" s="17"/>
      <c r="CN2322" s="17"/>
      <c r="CO2322" s="17"/>
      <c r="CP2322" s="17"/>
      <c r="CQ2322" s="17"/>
      <c r="CR2322" s="17"/>
      <c r="CS2322" s="17"/>
      <c r="CT2322" s="17"/>
      <c r="CU2322" s="17"/>
      <c r="CV2322" s="17"/>
      <c r="CW2322" s="17"/>
      <c r="CX2322" s="17"/>
      <c r="CY2322" s="17"/>
      <c r="CZ2322" s="17"/>
      <c r="DA2322" s="17"/>
      <c r="DB2322" s="17"/>
      <c r="DC2322" s="17"/>
      <c r="DD2322" s="17"/>
      <c r="DE2322" s="17"/>
      <c r="DF2322" s="17"/>
      <c r="DG2322" s="17"/>
      <c r="DH2322" s="17"/>
      <c r="DI2322" s="17"/>
      <c r="DJ2322" s="17"/>
      <c r="DK2322" s="17"/>
      <c r="DL2322" s="17"/>
      <c r="DM2322" s="17"/>
      <c r="DN2322" s="17"/>
      <c r="DO2322" s="17"/>
      <c r="DP2322" s="17"/>
      <c r="DQ2322" s="17"/>
      <c r="DR2322" s="17"/>
      <c r="DS2322" s="17"/>
      <c r="DT2322" s="17"/>
      <c r="DU2322" s="17"/>
      <c r="DV2322" s="17"/>
      <c r="DW2322" s="17"/>
      <c r="DX2322" s="17"/>
      <c r="DY2322" s="17"/>
      <c r="DZ2322" s="17"/>
      <c r="EA2322" s="17"/>
      <c r="EB2322" s="17"/>
      <c r="EC2322" s="17"/>
      <c r="ED2322" s="17"/>
      <c r="EE2322" s="17"/>
      <c r="EF2322" s="17"/>
      <c r="EG2322" s="17"/>
      <c r="EH2322" s="17"/>
      <c r="EI2322" s="17"/>
      <c r="EJ2322" s="17"/>
      <c r="EK2322" s="17"/>
      <c r="EL2322" s="17"/>
      <c r="EM2322" s="17"/>
      <c r="EN2322" s="17"/>
      <c r="EO2322" s="17"/>
      <c r="EP2322" s="17"/>
      <c r="EQ2322" s="17"/>
      <c r="ER2322" s="17"/>
      <c r="ES2322" s="17"/>
      <c r="ET2322" s="17"/>
      <c r="EU2322" s="17"/>
      <c r="EV2322" s="17"/>
      <c r="EW2322" s="17"/>
      <c r="EX2322" s="17"/>
      <c r="EY2322" s="17"/>
      <c r="EZ2322" s="17"/>
      <c r="FA2322" s="17"/>
      <c r="FB2322" s="17"/>
      <c r="FC2322" s="17"/>
      <c r="FD2322" s="17"/>
      <c r="FE2322" s="17"/>
      <c r="FF2322" s="17"/>
      <c r="FG2322" s="17"/>
      <c r="FH2322" s="17"/>
      <c r="FI2322" s="17"/>
      <c r="FJ2322" s="17"/>
      <c r="FK2322" s="17"/>
      <c r="FL2322" s="17"/>
      <c r="FM2322" s="17"/>
      <c r="FN2322" s="17"/>
      <c r="FO2322" s="17"/>
      <c r="FP2322" s="17"/>
      <c r="FQ2322" s="17"/>
      <c r="FR2322" s="17"/>
      <c r="FS2322" s="17"/>
      <c r="FT2322" s="17"/>
      <c r="FU2322" s="17"/>
      <c r="FV2322" s="17"/>
      <c r="FW2322" s="17"/>
      <c r="FX2322" s="17"/>
      <c r="FY2322" s="17"/>
      <c r="FZ2322" s="17"/>
      <c r="GA2322" s="17"/>
      <c r="GB2322" s="17"/>
      <c r="GC2322" s="17"/>
      <c r="GD2322" s="17"/>
      <c r="GE2322" s="17"/>
      <c r="GF2322" s="17"/>
      <c r="GG2322" s="17"/>
      <c r="GH2322" s="17"/>
      <c r="GI2322" s="17"/>
      <c r="GJ2322" s="17"/>
      <c r="GK2322" s="17"/>
      <c r="GL2322" s="17"/>
      <c r="GM2322" s="17"/>
      <c r="GN2322" s="17"/>
      <c r="GO2322" s="17"/>
      <c r="GP2322" s="17"/>
      <c r="GQ2322" s="17"/>
      <c r="GR2322" s="17"/>
      <c r="GS2322" s="17"/>
      <c r="GT2322" s="17"/>
      <c r="GU2322" s="17"/>
      <c r="GV2322" s="17"/>
      <c r="GW2322" s="17"/>
      <c r="GX2322" s="17"/>
      <c r="GY2322" s="17"/>
      <c r="GZ2322" s="17"/>
      <c r="HA2322" s="17"/>
      <c r="HB2322" s="17"/>
      <c r="HC2322" s="17"/>
      <c r="HD2322" s="17"/>
      <c r="HE2322" s="17"/>
      <c r="HF2322" s="17"/>
      <c r="HG2322" s="17"/>
      <c r="HH2322" s="17"/>
      <c r="HI2322" s="17"/>
      <c r="HJ2322" s="17"/>
      <c r="HK2322" s="17"/>
      <c r="HL2322" s="17"/>
      <c r="HM2322" s="17"/>
      <c r="HN2322" s="17"/>
      <c r="HO2322" s="17"/>
      <c r="HP2322" s="17"/>
      <c r="HQ2322" s="17"/>
      <c r="HR2322" s="17"/>
      <c r="HS2322" s="17"/>
      <c r="HT2322" s="17"/>
      <c r="HU2322" s="17"/>
      <c r="HV2322" s="17"/>
      <c r="HW2322" s="17"/>
      <c r="HX2322" s="17"/>
      <c r="HY2322" s="17"/>
      <c r="HZ2322" s="17"/>
      <c r="IA2322" s="17"/>
      <c r="IB2322" s="17"/>
      <c r="IC2322" s="17"/>
      <c r="ID2322" s="17"/>
      <c r="IE2322" s="17"/>
      <c r="IF2322" s="17"/>
      <c r="IG2322" s="17"/>
      <c r="IH2322" s="17"/>
      <c r="II2322" s="17"/>
      <c r="IJ2322" s="17"/>
      <c r="IK2322" s="17"/>
      <c r="IL2322" s="17"/>
      <c r="IM2322" s="17"/>
      <c r="IN2322" s="17"/>
      <c r="IO2322" s="17"/>
      <c r="IP2322" s="17"/>
      <c r="IQ2322" s="17"/>
      <c r="IR2322" s="17"/>
      <c r="IS2322" s="17"/>
      <c r="IT2322" s="17"/>
      <c r="IU2322" s="17"/>
    </row>
    <row r="2323" spans="2:255" s="18" customFormat="1" ht="30.2" customHeight="1">
      <c r="B2323" s="41"/>
      <c r="C2323" s="12"/>
      <c r="E2323" s="13"/>
      <c r="F2323" s="14"/>
      <c r="H2323" s="19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  <c r="AB2323" s="17"/>
      <c r="AC2323" s="17"/>
      <c r="AD2323" s="17"/>
      <c r="AE2323" s="17"/>
      <c r="AF2323" s="17"/>
      <c r="AG2323" s="17"/>
      <c r="AH2323" s="17"/>
      <c r="AI2323" s="17"/>
      <c r="AJ2323" s="17"/>
      <c r="AK2323" s="17"/>
      <c r="AL2323" s="17"/>
      <c r="AM2323" s="17"/>
      <c r="AN2323" s="17"/>
      <c r="AO2323" s="17"/>
      <c r="AP2323" s="17"/>
      <c r="AQ2323" s="17"/>
      <c r="AR2323" s="17"/>
      <c r="AS2323" s="17"/>
      <c r="AT2323" s="17"/>
      <c r="AU2323" s="17"/>
      <c r="AV2323" s="17"/>
      <c r="AW2323" s="17"/>
      <c r="AX2323" s="17"/>
      <c r="AY2323" s="17"/>
      <c r="AZ2323" s="17"/>
      <c r="BA2323" s="17"/>
      <c r="BB2323" s="17"/>
      <c r="BC2323" s="17"/>
      <c r="BD2323" s="17"/>
      <c r="BE2323" s="17"/>
      <c r="BF2323" s="17"/>
      <c r="BG2323" s="17"/>
      <c r="BH2323" s="17"/>
      <c r="BI2323" s="17"/>
      <c r="BJ2323" s="17"/>
      <c r="BK2323" s="17"/>
      <c r="BL2323" s="17"/>
      <c r="BM2323" s="17"/>
      <c r="BN2323" s="17"/>
      <c r="BO2323" s="17"/>
      <c r="BP2323" s="17"/>
      <c r="BQ2323" s="17"/>
      <c r="BR2323" s="17"/>
      <c r="BS2323" s="17"/>
      <c r="BT2323" s="17"/>
      <c r="BU2323" s="17"/>
      <c r="BV2323" s="17"/>
      <c r="BW2323" s="17"/>
      <c r="BX2323" s="17"/>
      <c r="BY2323" s="17"/>
      <c r="BZ2323" s="17"/>
      <c r="CA2323" s="17"/>
      <c r="CB2323" s="17"/>
      <c r="CC2323" s="17"/>
      <c r="CD2323" s="17"/>
      <c r="CE2323" s="17"/>
      <c r="CF2323" s="17"/>
      <c r="CG2323" s="17"/>
      <c r="CH2323" s="17"/>
      <c r="CI2323" s="17"/>
      <c r="CJ2323" s="17"/>
      <c r="CK2323" s="17"/>
      <c r="CL2323" s="17"/>
      <c r="CM2323" s="17"/>
      <c r="CN2323" s="17"/>
      <c r="CO2323" s="17"/>
      <c r="CP2323" s="17"/>
      <c r="CQ2323" s="17"/>
      <c r="CR2323" s="17"/>
      <c r="CS2323" s="17"/>
      <c r="CT2323" s="17"/>
      <c r="CU2323" s="17"/>
      <c r="CV2323" s="17"/>
      <c r="CW2323" s="17"/>
      <c r="CX2323" s="17"/>
      <c r="CY2323" s="17"/>
      <c r="CZ2323" s="17"/>
      <c r="DA2323" s="17"/>
      <c r="DB2323" s="17"/>
      <c r="DC2323" s="17"/>
      <c r="DD2323" s="17"/>
      <c r="DE2323" s="17"/>
      <c r="DF2323" s="17"/>
      <c r="DG2323" s="17"/>
      <c r="DH2323" s="17"/>
      <c r="DI2323" s="17"/>
      <c r="DJ2323" s="17"/>
      <c r="DK2323" s="17"/>
      <c r="DL2323" s="17"/>
      <c r="DM2323" s="17"/>
      <c r="DN2323" s="17"/>
      <c r="DO2323" s="17"/>
      <c r="DP2323" s="17"/>
      <c r="DQ2323" s="17"/>
      <c r="DR2323" s="17"/>
      <c r="DS2323" s="17"/>
      <c r="DT2323" s="17"/>
      <c r="DU2323" s="17"/>
      <c r="DV2323" s="17"/>
      <c r="DW2323" s="17"/>
      <c r="DX2323" s="17"/>
      <c r="DY2323" s="17"/>
      <c r="DZ2323" s="17"/>
      <c r="EA2323" s="17"/>
      <c r="EB2323" s="17"/>
      <c r="EC2323" s="17"/>
      <c r="ED2323" s="17"/>
      <c r="EE2323" s="17"/>
      <c r="EF2323" s="17"/>
      <c r="EG2323" s="17"/>
      <c r="EH2323" s="17"/>
      <c r="EI2323" s="17"/>
      <c r="EJ2323" s="17"/>
      <c r="EK2323" s="17"/>
      <c r="EL2323" s="17"/>
      <c r="EM2323" s="17"/>
      <c r="EN2323" s="17"/>
      <c r="EO2323" s="17"/>
      <c r="EP2323" s="17"/>
      <c r="EQ2323" s="17"/>
      <c r="ER2323" s="17"/>
      <c r="ES2323" s="17"/>
      <c r="ET2323" s="17"/>
      <c r="EU2323" s="17"/>
      <c r="EV2323" s="17"/>
      <c r="EW2323" s="17"/>
      <c r="EX2323" s="17"/>
      <c r="EY2323" s="17"/>
      <c r="EZ2323" s="17"/>
      <c r="FA2323" s="17"/>
      <c r="FB2323" s="17"/>
      <c r="FC2323" s="17"/>
      <c r="FD2323" s="17"/>
      <c r="FE2323" s="17"/>
      <c r="FF2323" s="17"/>
      <c r="FG2323" s="17"/>
      <c r="FH2323" s="17"/>
      <c r="FI2323" s="17"/>
      <c r="FJ2323" s="17"/>
      <c r="FK2323" s="17"/>
      <c r="FL2323" s="17"/>
      <c r="FM2323" s="17"/>
      <c r="FN2323" s="17"/>
      <c r="FO2323" s="17"/>
      <c r="FP2323" s="17"/>
      <c r="FQ2323" s="17"/>
      <c r="FR2323" s="17"/>
      <c r="FS2323" s="17"/>
      <c r="FT2323" s="17"/>
      <c r="FU2323" s="17"/>
      <c r="FV2323" s="17"/>
      <c r="FW2323" s="17"/>
      <c r="FX2323" s="17"/>
      <c r="FY2323" s="17"/>
      <c r="FZ2323" s="17"/>
      <c r="GA2323" s="17"/>
      <c r="GB2323" s="17"/>
      <c r="GC2323" s="17"/>
      <c r="GD2323" s="17"/>
      <c r="GE2323" s="17"/>
      <c r="GF2323" s="17"/>
      <c r="GG2323" s="17"/>
      <c r="GH2323" s="17"/>
      <c r="GI2323" s="17"/>
      <c r="GJ2323" s="17"/>
      <c r="GK2323" s="17"/>
      <c r="GL2323" s="17"/>
      <c r="GM2323" s="17"/>
      <c r="GN2323" s="17"/>
      <c r="GO2323" s="17"/>
      <c r="GP2323" s="17"/>
      <c r="GQ2323" s="17"/>
      <c r="GR2323" s="17"/>
      <c r="GS2323" s="17"/>
      <c r="GT2323" s="17"/>
      <c r="GU2323" s="17"/>
      <c r="GV2323" s="17"/>
      <c r="GW2323" s="17"/>
      <c r="GX2323" s="17"/>
      <c r="GY2323" s="17"/>
      <c r="GZ2323" s="17"/>
      <c r="HA2323" s="17"/>
      <c r="HB2323" s="17"/>
      <c r="HC2323" s="17"/>
      <c r="HD2323" s="17"/>
      <c r="HE2323" s="17"/>
      <c r="HF2323" s="17"/>
      <c r="HG2323" s="17"/>
      <c r="HH2323" s="17"/>
      <c r="HI2323" s="17"/>
      <c r="HJ2323" s="17"/>
      <c r="HK2323" s="17"/>
      <c r="HL2323" s="17"/>
      <c r="HM2323" s="17"/>
      <c r="HN2323" s="17"/>
      <c r="HO2323" s="17"/>
      <c r="HP2323" s="17"/>
      <c r="HQ2323" s="17"/>
      <c r="HR2323" s="17"/>
      <c r="HS2323" s="17"/>
      <c r="HT2323" s="17"/>
      <c r="HU2323" s="17"/>
      <c r="HV2323" s="17"/>
      <c r="HW2323" s="17"/>
      <c r="HX2323" s="17"/>
      <c r="HY2323" s="17"/>
      <c r="HZ2323" s="17"/>
      <c r="IA2323" s="17"/>
      <c r="IB2323" s="17"/>
      <c r="IC2323" s="17"/>
      <c r="ID2323" s="17"/>
      <c r="IE2323" s="17"/>
      <c r="IF2323" s="17"/>
      <c r="IG2323" s="17"/>
      <c r="IH2323" s="17"/>
      <c r="II2323" s="17"/>
      <c r="IJ2323" s="17"/>
      <c r="IK2323" s="17"/>
      <c r="IL2323" s="17"/>
      <c r="IM2323" s="17"/>
      <c r="IN2323" s="17"/>
      <c r="IO2323" s="17"/>
      <c r="IP2323" s="17"/>
      <c r="IQ2323" s="17"/>
      <c r="IR2323" s="17"/>
      <c r="IS2323" s="17"/>
      <c r="IT2323" s="17"/>
      <c r="IU2323" s="17"/>
    </row>
    <row r="2324" spans="2:255" s="18" customFormat="1" ht="30.2" customHeight="1">
      <c r="B2324" s="41"/>
      <c r="C2324" s="12"/>
      <c r="E2324" s="13"/>
      <c r="F2324" s="14"/>
      <c r="H2324" s="19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  <c r="AD2324" s="17"/>
      <c r="AE2324" s="17"/>
      <c r="AF2324" s="17"/>
      <c r="AG2324" s="17"/>
      <c r="AH2324" s="17"/>
      <c r="AI2324" s="17"/>
      <c r="AJ2324" s="17"/>
      <c r="AK2324" s="17"/>
      <c r="AL2324" s="17"/>
      <c r="AM2324" s="17"/>
      <c r="AN2324" s="17"/>
      <c r="AO2324" s="17"/>
      <c r="AP2324" s="17"/>
      <c r="AQ2324" s="17"/>
      <c r="AR2324" s="17"/>
      <c r="AS2324" s="17"/>
      <c r="AT2324" s="17"/>
      <c r="AU2324" s="17"/>
      <c r="AV2324" s="17"/>
      <c r="AW2324" s="17"/>
      <c r="AX2324" s="17"/>
      <c r="AY2324" s="17"/>
      <c r="AZ2324" s="17"/>
      <c r="BA2324" s="17"/>
      <c r="BB2324" s="17"/>
      <c r="BC2324" s="17"/>
      <c r="BD2324" s="17"/>
      <c r="BE2324" s="17"/>
      <c r="BF2324" s="17"/>
      <c r="BG2324" s="17"/>
      <c r="BH2324" s="17"/>
      <c r="BI2324" s="17"/>
      <c r="BJ2324" s="17"/>
      <c r="BK2324" s="17"/>
      <c r="BL2324" s="17"/>
      <c r="BM2324" s="17"/>
      <c r="BN2324" s="17"/>
      <c r="BO2324" s="17"/>
      <c r="BP2324" s="17"/>
      <c r="BQ2324" s="17"/>
      <c r="BR2324" s="17"/>
      <c r="BS2324" s="17"/>
      <c r="BT2324" s="17"/>
      <c r="BU2324" s="17"/>
      <c r="BV2324" s="17"/>
      <c r="BW2324" s="17"/>
      <c r="BX2324" s="17"/>
      <c r="BY2324" s="17"/>
      <c r="BZ2324" s="17"/>
      <c r="CA2324" s="17"/>
      <c r="CB2324" s="17"/>
      <c r="CC2324" s="17"/>
      <c r="CD2324" s="17"/>
      <c r="CE2324" s="17"/>
      <c r="CF2324" s="17"/>
      <c r="CG2324" s="17"/>
      <c r="CH2324" s="17"/>
      <c r="CI2324" s="17"/>
      <c r="CJ2324" s="17"/>
      <c r="CK2324" s="17"/>
      <c r="CL2324" s="17"/>
      <c r="CM2324" s="17"/>
      <c r="CN2324" s="17"/>
      <c r="CO2324" s="17"/>
      <c r="CP2324" s="17"/>
      <c r="CQ2324" s="17"/>
      <c r="CR2324" s="17"/>
      <c r="CS2324" s="17"/>
      <c r="CT2324" s="17"/>
      <c r="CU2324" s="17"/>
      <c r="CV2324" s="17"/>
      <c r="CW2324" s="17"/>
      <c r="CX2324" s="17"/>
      <c r="CY2324" s="17"/>
      <c r="CZ2324" s="17"/>
      <c r="DA2324" s="17"/>
      <c r="DB2324" s="17"/>
      <c r="DC2324" s="17"/>
      <c r="DD2324" s="17"/>
      <c r="DE2324" s="17"/>
      <c r="DF2324" s="17"/>
      <c r="DG2324" s="17"/>
      <c r="DH2324" s="17"/>
      <c r="DI2324" s="17"/>
      <c r="DJ2324" s="17"/>
      <c r="DK2324" s="17"/>
      <c r="DL2324" s="17"/>
      <c r="DM2324" s="17"/>
      <c r="DN2324" s="17"/>
      <c r="DO2324" s="17"/>
      <c r="DP2324" s="17"/>
      <c r="DQ2324" s="17"/>
      <c r="DR2324" s="17"/>
      <c r="DS2324" s="17"/>
      <c r="DT2324" s="17"/>
      <c r="DU2324" s="17"/>
      <c r="DV2324" s="17"/>
      <c r="DW2324" s="17"/>
      <c r="DX2324" s="17"/>
      <c r="DY2324" s="17"/>
      <c r="DZ2324" s="17"/>
      <c r="EA2324" s="17"/>
      <c r="EB2324" s="17"/>
      <c r="EC2324" s="17"/>
      <c r="ED2324" s="17"/>
      <c r="EE2324" s="17"/>
      <c r="EF2324" s="17"/>
      <c r="EG2324" s="17"/>
      <c r="EH2324" s="17"/>
      <c r="EI2324" s="17"/>
      <c r="EJ2324" s="17"/>
      <c r="EK2324" s="17"/>
      <c r="EL2324" s="17"/>
      <c r="EM2324" s="17"/>
      <c r="EN2324" s="17"/>
      <c r="EO2324" s="17"/>
      <c r="EP2324" s="17"/>
      <c r="EQ2324" s="17"/>
      <c r="ER2324" s="17"/>
      <c r="ES2324" s="17"/>
      <c r="ET2324" s="17"/>
      <c r="EU2324" s="17"/>
      <c r="EV2324" s="17"/>
      <c r="EW2324" s="17"/>
      <c r="EX2324" s="17"/>
      <c r="EY2324" s="17"/>
      <c r="EZ2324" s="17"/>
      <c r="FA2324" s="17"/>
      <c r="FB2324" s="17"/>
      <c r="FC2324" s="17"/>
      <c r="FD2324" s="17"/>
      <c r="FE2324" s="17"/>
      <c r="FF2324" s="17"/>
      <c r="FG2324" s="17"/>
      <c r="FH2324" s="17"/>
      <c r="FI2324" s="17"/>
      <c r="FJ2324" s="17"/>
      <c r="FK2324" s="17"/>
      <c r="FL2324" s="17"/>
      <c r="FM2324" s="17"/>
      <c r="FN2324" s="17"/>
      <c r="FO2324" s="17"/>
      <c r="FP2324" s="17"/>
      <c r="FQ2324" s="17"/>
      <c r="FR2324" s="17"/>
      <c r="FS2324" s="17"/>
      <c r="FT2324" s="17"/>
      <c r="FU2324" s="17"/>
      <c r="FV2324" s="17"/>
      <c r="FW2324" s="17"/>
      <c r="FX2324" s="17"/>
      <c r="FY2324" s="17"/>
      <c r="FZ2324" s="17"/>
      <c r="GA2324" s="17"/>
      <c r="GB2324" s="17"/>
      <c r="GC2324" s="17"/>
      <c r="GD2324" s="17"/>
      <c r="GE2324" s="17"/>
      <c r="GF2324" s="17"/>
      <c r="GG2324" s="17"/>
      <c r="GH2324" s="17"/>
      <c r="GI2324" s="17"/>
      <c r="GJ2324" s="17"/>
      <c r="GK2324" s="17"/>
      <c r="GL2324" s="17"/>
      <c r="GM2324" s="17"/>
      <c r="GN2324" s="17"/>
      <c r="GO2324" s="17"/>
      <c r="GP2324" s="17"/>
      <c r="GQ2324" s="17"/>
      <c r="GR2324" s="17"/>
      <c r="GS2324" s="17"/>
      <c r="GT2324" s="17"/>
      <c r="GU2324" s="17"/>
      <c r="GV2324" s="17"/>
      <c r="GW2324" s="17"/>
      <c r="GX2324" s="17"/>
      <c r="GY2324" s="17"/>
      <c r="GZ2324" s="17"/>
      <c r="HA2324" s="17"/>
      <c r="HB2324" s="17"/>
      <c r="HC2324" s="17"/>
      <c r="HD2324" s="17"/>
      <c r="HE2324" s="17"/>
      <c r="HF2324" s="17"/>
      <c r="HG2324" s="17"/>
      <c r="HH2324" s="17"/>
      <c r="HI2324" s="17"/>
      <c r="HJ2324" s="17"/>
      <c r="HK2324" s="17"/>
      <c r="HL2324" s="17"/>
      <c r="HM2324" s="17"/>
      <c r="HN2324" s="17"/>
      <c r="HO2324" s="17"/>
      <c r="HP2324" s="17"/>
      <c r="HQ2324" s="17"/>
      <c r="HR2324" s="17"/>
      <c r="HS2324" s="17"/>
      <c r="HT2324" s="17"/>
      <c r="HU2324" s="17"/>
      <c r="HV2324" s="17"/>
      <c r="HW2324" s="17"/>
      <c r="HX2324" s="17"/>
      <c r="HY2324" s="17"/>
      <c r="HZ2324" s="17"/>
      <c r="IA2324" s="17"/>
      <c r="IB2324" s="17"/>
      <c r="IC2324" s="17"/>
      <c r="ID2324" s="17"/>
      <c r="IE2324" s="17"/>
      <c r="IF2324" s="17"/>
      <c r="IG2324" s="17"/>
      <c r="IH2324" s="17"/>
      <c r="II2324" s="17"/>
      <c r="IJ2324" s="17"/>
      <c r="IK2324" s="17"/>
      <c r="IL2324" s="17"/>
      <c r="IM2324" s="17"/>
      <c r="IN2324" s="17"/>
      <c r="IO2324" s="17"/>
      <c r="IP2324" s="17"/>
      <c r="IQ2324" s="17"/>
      <c r="IR2324" s="17"/>
      <c r="IS2324" s="17"/>
      <c r="IT2324" s="17"/>
      <c r="IU2324" s="17"/>
    </row>
    <row r="2325" spans="2:255" s="18" customFormat="1" ht="30.2" customHeight="1">
      <c r="B2325" s="41"/>
      <c r="C2325" s="12"/>
      <c r="E2325" s="13"/>
      <c r="F2325" s="14"/>
      <c r="H2325" s="19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  <c r="AD2325" s="17"/>
      <c r="AE2325" s="17"/>
      <c r="AF2325" s="17"/>
      <c r="AG2325" s="17"/>
      <c r="AH2325" s="17"/>
      <c r="AI2325" s="17"/>
      <c r="AJ2325" s="17"/>
      <c r="AK2325" s="17"/>
      <c r="AL2325" s="17"/>
      <c r="AM2325" s="17"/>
      <c r="AN2325" s="17"/>
      <c r="AO2325" s="17"/>
      <c r="AP2325" s="17"/>
      <c r="AQ2325" s="17"/>
      <c r="AR2325" s="17"/>
      <c r="AS2325" s="17"/>
      <c r="AT2325" s="17"/>
      <c r="AU2325" s="17"/>
      <c r="AV2325" s="17"/>
      <c r="AW2325" s="17"/>
      <c r="AX2325" s="17"/>
      <c r="AY2325" s="17"/>
      <c r="AZ2325" s="17"/>
      <c r="BA2325" s="17"/>
      <c r="BB2325" s="17"/>
      <c r="BC2325" s="17"/>
      <c r="BD2325" s="17"/>
      <c r="BE2325" s="17"/>
      <c r="BF2325" s="17"/>
      <c r="BG2325" s="17"/>
      <c r="BH2325" s="17"/>
      <c r="BI2325" s="17"/>
      <c r="BJ2325" s="17"/>
      <c r="BK2325" s="17"/>
      <c r="BL2325" s="17"/>
      <c r="BM2325" s="17"/>
      <c r="BN2325" s="17"/>
      <c r="BO2325" s="17"/>
      <c r="BP2325" s="17"/>
      <c r="BQ2325" s="17"/>
      <c r="BR2325" s="17"/>
      <c r="BS2325" s="17"/>
      <c r="BT2325" s="17"/>
      <c r="BU2325" s="17"/>
      <c r="BV2325" s="17"/>
      <c r="BW2325" s="17"/>
      <c r="BX2325" s="17"/>
      <c r="BY2325" s="17"/>
      <c r="BZ2325" s="17"/>
      <c r="CA2325" s="17"/>
      <c r="CB2325" s="17"/>
      <c r="CC2325" s="17"/>
      <c r="CD2325" s="17"/>
      <c r="CE2325" s="17"/>
      <c r="CF2325" s="17"/>
      <c r="CG2325" s="17"/>
      <c r="CH2325" s="17"/>
      <c r="CI2325" s="17"/>
      <c r="CJ2325" s="17"/>
      <c r="CK2325" s="17"/>
      <c r="CL2325" s="17"/>
      <c r="CM2325" s="17"/>
      <c r="CN2325" s="17"/>
      <c r="CO2325" s="17"/>
      <c r="CP2325" s="17"/>
      <c r="CQ2325" s="17"/>
      <c r="CR2325" s="17"/>
      <c r="CS2325" s="17"/>
      <c r="CT2325" s="17"/>
      <c r="CU2325" s="17"/>
      <c r="CV2325" s="17"/>
      <c r="CW2325" s="17"/>
      <c r="CX2325" s="17"/>
      <c r="CY2325" s="17"/>
      <c r="CZ2325" s="17"/>
      <c r="DA2325" s="17"/>
      <c r="DB2325" s="17"/>
      <c r="DC2325" s="17"/>
      <c r="DD2325" s="17"/>
      <c r="DE2325" s="17"/>
      <c r="DF2325" s="17"/>
      <c r="DG2325" s="17"/>
      <c r="DH2325" s="17"/>
      <c r="DI2325" s="17"/>
      <c r="DJ2325" s="17"/>
      <c r="DK2325" s="17"/>
      <c r="DL2325" s="17"/>
      <c r="DM2325" s="17"/>
      <c r="DN2325" s="17"/>
      <c r="DO2325" s="17"/>
      <c r="DP2325" s="17"/>
      <c r="DQ2325" s="17"/>
      <c r="DR2325" s="17"/>
      <c r="DS2325" s="17"/>
      <c r="DT2325" s="17"/>
      <c r="DU2325" s="17"/>
      <c r="DV2325" s="17"/>
      <c r="DW2325" s="17"/>
      <c r="DX2325" s="17"/>
      <c r="DY2325" s="17"/>
      <c r="DZ2325" s="17"/>
      <c r="EA2325" s="17"/>
      <c r="EB2325" s="17"/>
      <c r="EC2325" s="17"/>
      <c r="ED2325" s="17"/>
      <c r="EE2325" s="17"/>
      <c r="EF2325" s="17"/>
      <c r="EG2325" s="17"/>
      <c r="EH2325" s="17"/>
      <c r="EI2325" s="17"/>
      <c r="EJ2325" s="17"/>
      <c r="EK2325" s="17"/>
      <c r="EL2325" s="17"/>
      <c r="EM2325" s="17"/>
      <c r="EN2325" s="17"/>
      <c r="EO2325" s="17"/>
      <c r="EP2325" s="17"/>
      <c r="EQ2325" s="17"/>
      <c r="ER2325" s="17"/>
      <c r="ES2325" s="17"/>
      <c r="ET2325" s="17"/>
      <c r="EU2325" s="17"/>
      <c r="EV2325" s="17"/>
      <c r="EW2325" s="17"/>
      <c r="EX2325" s="17"/>
      <c r="EY2325" s="17"/>
      <c r="EZ2325" s="17"/>
      <c r="FA2325" s="17"/>
      <c r="FB2325" s="17"/>
      <c r="FC2325" s="17"/>
      <c r="FD2325" s="17"/>
      <c r="FE2325" s="17"/>
      <c r="FF2325" s="17"/>
      <c r="FG2325" s="17"/>
      <c r="FH2325" s="17"/>
      <c r="FI2325" s="17"/>
      <c r="FJ2325" s="17"/>
      <c r="FK2325" s="17"/>
      <c r="FL2325" s="17"/>
      <c r="FM2325" s="17"/>
      <c r="FN2325" s="17"/>
      <c r="FO2325" s="17"/>
      <c r="FP2325" s="17"/>
      <c r="FQ2325" s="17"/>
      <c r="FR2325" s="17"/>
      <c r="FS2325" s="17"/>
      <c r="FT2325" s="17"/>
      <c r="FU2325" s="17"/>
      <c r="FV2325" s="17"/>
      <c r="FW2325" s="17"/>
      <c r="FX2325" s="17"/>
      <c r="FY2325" s="17"/>
      <c r="FZ2325" s="17"/>
      <c r="GA2325" s="17"/>
      <c r="GB2325" s="17"/>
      <c r="GC2325" s="17"/>
      <c r="GD2325" s="17"/>
      <c r="GE2325" s="17"/>
      <c r="GF2325" s="17"/>
      <c r="GG2325" s="17"/>
      <c r="GH2325" s="17"/>
      <c r="GI2325" s="17"/>
      <c r="GJ2325" s="17"/>
      <c r="GK2325" s="17"/>
      <c r="GL2325" s="17"/>
      <c r="GM2325" s="17"/>
      <c r="GN2325" s="17"/>
      <c r="GO2325" s="17"/>
      <c r="GP2325" s="17"/>
      <c r="GQ2325" s="17"/>
      <c r="GR2325" s="17"/>
      <c r="GS2325" s="17"/>
      <c r="GT2325" s="17"/>
      <c r="GU2325" s="17"/>
      <c r="GV2325" s="17"/>
      <c r="GW2325" s="17"/>
      <c r="GX2325" s="17"/>
      <c r="GY2325" s="17"/>
      <c r="GZ2325" s="17"/>
      <c r="HA2325" s="17"/>
      <c r="HB2325" s="17"/>
      <c r="HC2325" s="17"/>
      <c r="HD2325" s="17"/>
      <c r="HE2325" s="17"/>
      <c r="HF2325" s="17"/>
      <c r="HG2325" s="17"/>
      <c r="HH2325" s="17"/>
      <c r="HI2325" s="17"/>
      <c r="HJ2325" s="17"/>
      <c r="HK2325" s="17"/>
      <c r="HL2325" s="17"/>
      <c r="HM2325" s="17"/>
      <c r="HN2325" s="17"/>
      <c r="HO2325" s="17"/>
      <c r="HP2325" s="17"/>
      <c r="HQ2325" s="17"/>
      <c r="HR2325" s="17"/>
      <c r="HS2325" s="17"/>
      <c r="HT2325" s="17"/>
      <c r="HU2325" s="17"/>
      <c r="HV2325" s="17"/>
      <c r="HW2325" s="17"/>
      <c r="HX2325" s="17"/>
      <c r="HY2325" s="17"/>
      <c r="HZ2325" s="17"/>
      <c r="IA2325" s="17"/>
      <c r="IB2325" s="17"/>
      <c r="IC2325" s="17"/>
      <c r="ID2325" s="17"/>
      <c r="IE2325" s="17"/>
      <c r="IF2325" s="17"/>
      <c r="IG2325" s="17"/>
      <c r="IH2325" s="17"/>
      <c r="II2325" s="17"/>
      <c r="IJ2325" s="17"/>
      <c r="IK2325" s="17"/>
      <c r="IL2325" s="17"/>
      <c r="IM2325" s="17"/>
      <c r="IN2325" s="17"/>
      <c r="IO2325" s="17"/>
      <c r="IP2325" s="17"/>
      <c r="IQ2325" s="17"/>
      <c r="IR2325" s="17"/>
      <c r="IS2325" s="17"/>
      <c r="IT2325" s="17"/>
      <c r="IU2325" s="17"/>
    </row>
    <row r="2326" spans="2:255" s="18" customFormat="1" ht="30.2" customHeight="1">
      <c r="B2326" s="41"/>
      <c r="C2326" s="12"/>
      <c r="E2326" s="13"/>
      <c r="F2326" s="14"/>
      <c r="H2326" s="19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  <c r="AD2326" s="17"/>
      <c r="AE2326" s="17"/>
      <c r="AF2326" s="17"/>
      <c r="AG2326" s="17"/>
      <c r="AH2326" s="17"/>
      <c r="AI2326" s="17"/>
      <c r="AJ2326" s="17"/>
      <c r="AK2326" s="17"/>
      <c r="AL2326" s="17"/>
      <c r="AM2326" s="17"/>
      <c r="AN2326" s="17"/>
      <c r="AO2326" s="17"/>
      <c r="AP2326" s="17"/>
      <c r="AQ2326" s="17"/>
      <c r="AR2326" s="17"/>
      <c r="AS2326" s="17"/>
      <c r="AT2326" s="17"/>
      <c r="AU2326" s="17"/>
      <c r="AV2326" s="17"/>
      <c r="AW2326" s="17"/>
      <c r="AX2326" s="17"/>
      <c r="AY2326" s="17"/>
      <c r="AZ2326" s="17"/>
      <c r="BA2326" s="17"/>
      <c r="BB2326" s="17"/>
      <c r="BC2326" s="17"/>
      <c r="BD2326" s="17"/>
      <c r="BE2326" s="17"/>
      <c r="BF2326" s="17"/>
      <c r="BG2326" s="17"/>
      <c r="BH2326" s="17"/>
      <c r="BI2326" s="17"/>
      <c r="BJ2326" s="17"/>
      <c r="BK2326" s="17"/>
      <c r="BL2326" s="17"/>
      <c r="BM2326" s="17"/>
      <c r="BN2326" s="17"/>
      <c r="BO2326" s="17"/>
      <c r="BP2326" s="17"/>
      <c r="BQ2326" s="17"/>
      <c r="BR2326" s="17"/>
      <c r="BS2326" s="17"/>
      <c r="BT2326" s="17"/>
      <c r="BU2326" s="17"/>
      <c r="BV2326" s="17"/>
      <c r="BW2326" s="17"/>
      <c r="BX2326" s="17"/>
      <c r="BY2326" s="17"/>
      <c r="BZ2326" s="17"/>
      <c r="CA2326" s="17"/>
      <c r="CB2326" s="17"/>
      <c r="CC2326" s="17"/>
      <c r="CD2326" s="17"/>
      <c r="CE2326" s="17"/>
      <c r="CF2326" s="17"/>
      <c r="CG2326" s="17"/>
      <c r="CH2326" s="17"/>
      <c r="CI2326" s="17"/>
      <c r="CJ2326" s="17"/>
      <c r="CK2326" s="17"/>
      <c r="CL2326" s="17"/>
      <c r="CM2326" s="17"/>
      <c r="CN2326" s="17"/>
      <c r="CO2326" s="17"/>
      <c r="CP2326" s="17"/>
      <c r="CQ2326" s="17"/>
      <c r="CR2326" s="17"/>
      <c r="CS2326" s="17"/>
      <c r="CT2326" s="17"/>
      <c r="CU2326" s="17"/>
      <c r="CV2326" s="17"/>
      <c r="CW2326" s="17"/>
      <c r="CX2326" s="17"/>
      <c r="CY2326" s="17"/>
      <c r="CZ2326" s="17"/>
      <c r="DA2326" s="17"/>
      <c r="DB2326" s="17"/>
      <c r="DC2326" s="17"/>
      <c r="DD2326" s="17"/>
      <c r="DE2326" s="17"/>
      <c r="DF2326" s="17"/>
      <c r="DG2326" s="17"/>
      <c r="DH2326" s="17"/>
      <c r="DI2326" s="17"/>
      <c r="DJ2326" s="17"/>
      <c r="DK2326" s="17"/>
      <c r="DL2326" s="17"/>
      <c r="DM2326" s="17"/>
      <c r="DN2326" s="17"/>
      <c r="DO2326" s="17"/>
      <c r="DP2326" s="17"/>
      <c r="DQ2326" s="17"/>
      <c r="DR2326" s="17"/>
      <c r="DS2326" s="17"/>
      <c r="DT2326" s="17"/>
      <c r="DU2326" s="17"/>
      <c r="DV2326" s="17"/>
      <c r="DW2326" s="17"/>
      <c r="DX2326" s="17"/>
      <c r="DY2326" s="17"/>
      <c r="DZ2326" s="17"/>
      <c r="EA2326" s="17"/>
      <c r="EB2326" s="17"/>
      <c r="EC2326" s="17"/>
      <c r="ED2326" s="17"/>
      <c r="EE2326" s="17"/>
      <c r="EF2326" s="17"/>
      <c r="EG2326" s="17"/>
      <c r="EH2326" s="17"/>
      <c r="EI2326" s="17"/>
      <c r="EJ2326" s="17"/>
      <c r="EK2326" s="17"/>
      <c r="EL2326" s="17"/>
      <c r="EM2326" s="17"/>
      <c r="EN2326" s="17"/>
      <c r="EO2326" s="17"/>
      <c r="EP2326" s="17"/>
      <c r="EQ2326" s="17"/>
      <c r="ER2326" s="17"/>
      <c r="ES2326" s="17"/>
      <c r="ET2326" s="17"/>
      <c r="EU2326" s="17"/>
      <c r="EV2326" s="17"/>
      <c r="EW2326" s="17"/>
      <c r="EX2326" s="17"/>
      <c r="EY2326" s="17"/>
      <c r="EZ2326" s="17"/>
      <c r="FA2326" s="17"/>
      <c r="FB2326" s="17"/>
      <c r="FC2326" s="17"/>
      <c r="FD2326" s="17"/>
      <c r="FE2326" s="17"/>
      <c r="FF2326" s="17"/>
      <c r="FG2326" s="17"/>
      <c r="FH2326" s="17"/>
      <c r="FI2326" s="17"/>
      <c r="FJ2326" s="17"/>
      <c r="FK2326" s="17"/>
      <c r="FL2326" s="17"/>
      <c r="FM2326" s="17"/>
      <c r="FN2326" s="17"/>
      <c r="FO2326" s="17"/>
      <c r="FP2326" s="17"/>
      <c r="FQ2326" s="17"/>
      <c r="FR2326" s="17"/>
      <c r="FS2326" s="17"/>
      <c r="FT2326" s="17"/>
      <c r="FU2326" s="17"/>
      <c r="FV2326" s="17"/>
      <c r="FW2326" s="17"/>
      <c r="FX2326" s="17"/>
      <c r="FY2326" s="17"/>
      <c r="FZ2326" s="17"/>
      <c r="GA2326" s="17"/>
      <c r="GB2326" s="17"/>
      <c r="GC2326" s="17"/>
      <c r="GD2326" s="17"/>
      <c r="GE2326" s="17"/>
      <c r="GF2326" s="17"/>
      <c r="GG2326" s="17"/>
      <c r="GH2326" s="17"/>
      <c r="GI2326" s="17"/>
      <c r="GJ2326" s="17"/>
      <c r="GK2326" s="17"/>
      <c r="GL2326" s="17"/>
      <c r="GM2326" s="17"/>
      <c r="GN2326" s="17"/>
      <c r="GO2326" s="17"/>
      <c r="GP2326" s="17"/>
      <c r="GQ2326" s="17"/>
      <c r="GR2326" s="17"/>
      <c r="GS2326" s="17"/>
      <c r="GT2326" s="17"/>
      <c r="GU2326" s="17"/>
      <c r="GV2326" s="17"/>
      <c r="GW2326" s="17"/>
      <c r="GX2326" s="17"/>
      <c r="GY2326" s="17"/>
      <c r="GZ2326" s="17"/>
      <c r="HA2326" s="17"/>
      <c r="HB2326" s="17"/>
      <c r="HC2326" s="17"/>
      <c r="HD2326" s="17"/>
      <c r="HE2326" s="17"/>
      <c r="HF2326" s="17"/>
      <c r="HG2326" s="17"/>
      <c r="HH2326" s="17"/>
      <c r="HI2326" s="17"/>
      <c r="HJ2326" s="17"/>
      <c r="HK2326" s="17"/>
      <c r="HL2326" s="17"/>
      <c r="HM2326" s="17"/>
      <c r="HN2326" s="17"/>
      <c r="HO2326" s="17"/>
      <c r="HP2326" s="17"/>
      <c r="HQ2326" s="17"/>
      <c r="HR2326" s="17"/>
      <c r="HS2326" s="17"/>
      <c r="HT2326" s="17"/>
      <c r="HU2326" s="17"/>
      <c r="HV2326" s="17"/>
      <c r="HW2326" s="17"/>
      <c r="HX2326" s="17"/>
      <c r="HY2326" s="17"/>
      <c r="HZ2326" s="17"/>
      <c r="IA2326" s="17"/>
      <c r="IB2326" s="17"/>
      <c r="IC2326" s="17"/>
      <c r="ID2326" s="17"/>
      <c r="IE2326" s="17"/>
      <c r="IF2326" s="17"/>
      <c r="IG2326" s="17"/>
      <c r="IH2326" s="17"/>
      <c r="II2326" s="17"/>
      <c r="IJ2326" s="17"/>
      <c r="IK2326" s="17"/>
      <c r="IL2326" s="17"/>
      <c r="IM2326" s="17"/>
      <c r="IN2326" s="17"/>
      <c r="IO2326" s="17"/>
      <c r="IP2326" s="17"/>
      <c r="IQ2326" s="17"/>
      <c r="IR2326" s="17"/>
      <c r="IS2326" s="17"/>
      <c r="IT2326" s="17"/>
      <c r="IU2326" s="17"/>
    </row>
    <row r="2327" spans="2:255" s="18" customFormat="1" ht="30.2" customHeight="1">
      <c r="B2327" s="41"/>
      <c r="C2327" s="12"/>
      <c r="E2327" s="13"/>
      <c r="F2327" s="14"/>
      <c r="H2327" s="19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  <c r="AB2327" s="17"/>
      <c r="AC2327" s="17"/>
      <c r="AD2327" s="17"/>
      <c r="AE2327" s="17"/>
      <c r="AF2327" s="17"/>
      <c r="AG2327" s="17"/>
      <c r="AH2327" s="17"/>
      <c r="AI2327" s="17"/>
      <c r="AJ2327" s="17"/>
      <c r="AK2327" s="17"/>
      <c r="AL2327" s="17"/>
      <c r="AM2327" s="17"/>
      <c r="AN2327" s="17"/>
      <c r="AO2327" s="17"/>
      <c r="AP2327" s="17"/>
      <c r="AQ2327" s="17"/>
      <c r="AR2327" s="17"/>
      <c r="AS2327" s="17"/>
      <c r="AT2327" s="17"/>
      <c r="AU2327" s="17"/>
      <c r="AV2327" s="17"/>
      <c r="AW2327" s="17"/>
      <c r="AX2327" s="17"/>
      <c r="AY2327" s="17"/>
      <c r="AZ2327" s="17"/>
      <c r="BA2327" s="17"/>
      <c r="BB2327" s="17"/>
      <c r="BC2327" s="17"/>
      <c r="BD2327" s="17"/>
      <c r="BE2327" s="17"/>
      <c r="BF2327" s="17"/>
      <c r="BG2327" s="17"/>
      <c r="BH2327" s="17"/>
      <c r="BI2327" s="17"/>
      <c r="BJ2327" s="17"/>
      <c r="BK2327" s="17"/>
      <c r="BL2327" s="17"/>
      <c r="BM2327" s="17"/>
      <c r="BN2327" s="17"/>
      <c r="BO2327" s="17"/>
      <c r="BP2327" s="17"/>
      <c r="BQ2327" s="17"/>
      <c r="BR2327" s="17"/>
      <c r="BS2327" s="17"/>
      <c r="BT2327" s="17"/>
      <c r="BU2327" s="17"/>
      <c r="BV2327" s="17"/>
      <c r="BW2327" s="17"/>
      <c r="BX2327" s="17"/>
      <c r="BY2327" s="17"/>
      <c r="BZ2327" s="17"/>
      <c r="CA2327" s="17"/>
      <c r="CB2327" s="17"/>
      <c r="CC2327" s="17"/>
      <c r="CD2327" s="17"/>
      <c r="CE2327" s="17"/>
      <c r="CF2327" s="17"/>
      <c r="CG2327" s="17"/>
      <c r="CH2327" s="17"/>
      <c r="CI2327" s="17"/>
      <c r="CJ2327" s="17"/>
      <c r="CK2327" s="17"/>
      <c r="CL2327" s="17"/>
      <c r="CM2327" s="17"/>
      <c r="CN2327" s="17"/>
      <c r="CO2327" s="17"/>
      <c r="CP2327" s="17"/>
      <c r="CQ2327" s="17"/>
      <c r="CR2327" s="17"/>
      <c r="CS2327" s="17"/>
      <c r="CT2327" s="17"/>
      <c r="CU2327" s="17"/>
      <c r="CV2327" s="17"/>
      <c r="CW2327" s="17"/>
      <c r="CX2327" s="17"/>
      <c r="CY2327" s="17"/>
      <c r="CZ2327" s="17"/>
      <c r="DA2327" s="17"/>
      <c r="DB2327" s="17"/>
      <c r="DC2327" s="17"/>
      <c r="DD2327" s="17"/>
      <c r="DE2327" s="17"/>
      <c r="DF2327" s="17"/>
      <c r="DG2327" s="17"/>
      <c r="DH2327" s="17"/>
      <c r="DI2327" s="17"/>
      <c r="DJ2327" s="17"/>
      <c r="DK2327" s="17"/>
      <c r="DL2327" s="17"/>
      <c r="DM2327" s="17"/>
      <c r="DN2327" s="17"/>
      <c r="DO2327" s="17"/>
      <c r="DP2327" s="17"/>
      <c r="DQ2327" s="17"/>
      <c r="DR2327" s="17"/>
      <c r="DS2327" s="17"/>
      <c r="DT2327" s="17"/>
      <c r="DU2327" s="17"/>
      <c r="DV2327" s="17"/>
      <c r="DW2327" s="17"/>
      <c r="DX2327" s="17"/>
      <c r="DY2327" s="17"/>
      <c r="DZ2327" s="17"/>
      <c r="EA2327" s="17"/>
      <c r="EB2327" s="17"/>
      <c r="EC2327" s="17"/>
      <c r="ED2327" s="17"/>
      <c r="EE2327" s="17"/>
      <c r="EF2327" s="17"/>
      <c r="EG2327" s="17"/>
      <c r="EH2327" s="17"/>
      <c r="EI2327" s="17"/>
      <c r="EJ2327" s="17"/>
      <c r="EK2327" s="17"/>
      <c r="EL2327" s="17"/>
      <c r="EM2327" s="17"/>
      <c r="EN2327" s="17"/>
      <c r="EO2327" s="17"/>
      <c r="EP2327" s="17"/>
      <c r="EQ2327" s="17"/>
      <c r="ER2327" s="17"/>
      <c r="ES2327" s="17"/>
      <c r="ET2327" s="17"/>
      <c r="EU2327" s="17"/>
      <c r="EV2327" s="17"/>
      <c r="EW2327" s="17"/>
      <c r="EX2327" s="17"/>
      <c r="EY2327" s="17"/>
      <c r="EZ2327" s="17"/>
      <c r="FA2327" s="17"/>
      <c r="FB2327" s="17"/>
      <c r="FC2327" s="17"/>
      <c r="FD2327" s="17"/>
      <c r="FE2327" s="17"/>
      <c r="FF2327" s="17"/>
      <c r="FG2327" s="17"/>
      <c r="FH2327" s="17"/>
      <c r="FI2327" s="17"/>
      <c r="FJ2327" s="17"/>
      <c r="FK2327" s="17"/>
      <c r="FL2327" s="17"/>
      <c r="FM2327" s="17"/>
      <c r="FN2327" s="17"/>
      <c r="FO2327" s="17"/>
      <c r="FP2327" s="17"/>
      <c r="FQ2327" s="17"/>
      <c r="FR2327" s="17"/>
      <c r="FS2327" s="17"/>
      <c r="FT2327" s="17"/>
      <c r="FU2327" s="17"/>
      <c r="FV2327" s="17"/>
      <c r="FW2327" s="17"/>
      <c r="FX2327" s="17"/>
      <c r="FY2327" s="17"/>
      <c r="FZ2327" s="17"/>
      <c r="GA2327" s="17"/>
      <c r="GB2327" s="17"/>
      <c r="GC2327" s="17"/>
      <c r="GD2327" s="17"/>
      <c r="GE2327" s="17"/>
      <c r="GF2327" s="17"/>
      <c r="GG2327" s="17"/>
      <c r="GH2327" s="17"/>
      <c r="GI2327" s="17"/>
      <c r="GJ2327" s="17"/>
      <c r="GK2327" s="17"/>
      <c r="GL2327" s="17"/>
      <c r="GM2327" s="17"/>
      <c r="GN2327" s="17"/>
      <c r="GO2327" s="17"/>
      <c r="GP2327" s="17"/>
      <c r="GQ2327" s="17"/>
      <c r="GR2327" s="17"/>
      <c r="GS2327" s="17"/>
      <c r="GT2327" s="17"/>
      <c r="GU2327" s="17"/>
      <c r="GV2327" s="17"/>
      <c r="GW2327" s="17"/>
      <c r="GX2327" s="17"/>
      <c r="GY2327" s="17"/>
      <c r="GZ2327" s="17"/>
      <c r="HA2327" s="17"/>
      <c r="HB2327" s="17"/>
      <c r="HC2327" s="17"/>
      <c r="HD2327" s="17"/>
      <c r="HE2327" s="17"/>
      <c r="HF2327" s="17"/>
      <c r="HG2327" s="17"/>
      <c r="HH2327" s="17"/>
      <c r="HI2327" s="17"/>
      <c r="HJ2327" s="17"/>
      <c r="HK2327" s="17"/>
      <c r="HL2327" s="17"/>
      <c r="HM2327" s="17"/>
      <c r="HN2327" s="17"/>
      <c r="HO2327" s="17"/>
      <c r="HP2327" s="17"/>
      <c r="HQ2327" s="17"/>
      <c r="HR2327" s="17"/>
      <c r="HS2327" s="17"/>
      <c r="HT2327" s="17"/>
      <c r="HU2327" s="17"/>
      <c r="HV2327" s="17"/>
      <c r="HW2327" s="17"/>
      <c r="HX2327" s="17"/>
      <c r="HY2327" s="17"/>
      <c r="HZ2327" s="17"/>
      <c r="IA2327" s="17"/>
      <c r="IB2327" s="17"/>
      <c r="IC2327" s="17"/>
      <c r="ID2327" s="17"/>
      <c r="IE2327" s="17"/>
      <c r="IF2327" s="17"/>
      <c r="IG2327" s="17"/>
      <c r="IH2327" s="17"/>
      <c r="II2327" s="17"/>
      <c r="IJ2327" s="17"/>
      <c r="IK2327" s="17"/>
      <c r="IL2327" s="17"/>
      <c r="IM2327" s="17"/>
      <c r="IN2327" s="17"/>
      <c r="IO2327" s="17"/>
      <c r="IP2327" s="17"/>
      <c r="IQ2327" s="17"/>
      <c r="IR2327" s="17"/>
      <c r="IS2327" s="17"/>
      <c r="IT2327" s="17"/>
      <c r="IU2327" s="17"/>
    </row>
    <row r="2328" spans="2:255" s="18" customFormat="1" ht="30.2" customHeight="1">
      <c r="B2328" s="41"/>
      <c r="C2328" s="12"/>
      <c r="E2328" s="13"/>
      <c r="F2328" s="14"/>
      <c r="H2328" s="19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  <c r="AD2328" s="17"/>
      <c r="AE2328" s="17"/>
      <c r="AF2328" s="17"/>
      <c r="AG2328" s="17"/>
      <c r="AH2328" s="17"/>
      <c r="AI2328" s="17"/>
      <c r="AJ2328" s="17"/>
      <c r="AK2328" s="17"/>
      <c r="AL2328" s="17"/>
      <c r="AM2328" s="17"/>
      <c r="AN2328" s="17"/>
      <c r="AO2328" s="17"/>
      <c r="AP2328" s="17"/>
      <c r="AQ2328" s="17"/>
      <c r="AR2328" s="17"/>
      <c r="AS2328" s="17"/>
      <c r="AT2328" s="17"/>
      <c r="AU2328" s="17"/>
      <c r="AV2328" s="17"/>
      <c r="AW2328" s="17"/>
      <c r="AX2328" s="17"/>
      <c r="AY2328" s="17"/>
      <c r="AZ2328" s="17"/>
      <c r="BA2328" s="17"/>
      <c r="BB2328" s="17"/>
      <c r="BC2328" s="17"/>
      <c r="BD2328" s="17"/>
      <c r="BE2328" s="17"/>
      <c r="BF2328" s="17"/>
      <c r="BG2328" s="17"/>
      <c r="BH2328" s="17"/>
      <c r="BI2328" s="17"/>
      <c r="BJ2328" s="17"/>
      <c r="BK2328" s="17"/>
      <c r="BL2328" s="17"/>
      <c r="BM2328" s="17"/>
      <c r="BN2328" s="17"/>
      <c r="BO2328" s="17"/>
      <c r="BP2328" s="17"/>
      <c r="BQ2328" s="17"/>
      <c r="BR2328" s="17"/>
      <c r="BS2328" s="17"/>
      <c r="BT2328" s="17"/>
      <c r="BU2328" s="17"/>
      <c r="BV2328" s="17"/>
      <c r="BW2328" s="17"/>
      <c r="BX2328" s="17"/>
      <c r="BY2328" s="17"/>
      <c r="BZ2328" s="17"/>
      <c r="CA2328" s="17"/>
      <c r="CB2328" s="17"/>
      <c r="CC2328" s="17"/>
      <c r="CD2328" s="17"/>
      <c r="CE2328" s="17"/>
      <c r="CF2328" s="17"/>
      <c r="CG2328" s="17"/>
      <c r="CH2328" s="17"/>
      <c r="CI2328" s="17"/>
      <c r="CJ2328" s="17"/>
      <c r="CK2328" s="17"/>
      <c r="CL2328" s="17"/>
      <c r="CM2328" s="17"/>
      <c r="CN2328" s="17"/>
      <c r="CO2328" s="17"/>
      <c r="CP2328" s="17"/>
      <c r="CQ2328" s="17"/>
      <c r="CR2328" s="17"/>
      <c r="CS2328" s="17"/>
      <c r="CT2328" s="17"/>
      <c r="CU2328" s="17"/>
      <c r="CV2328" s="17"/>
      <c r="CW2328" s="17"/>
      <c r="CX2328" s="17"/>
      <c r="CY2328" s="17"/>
      <c r="CZ2328" s="17"/>
      <c r="DA2328" s="17"/>
      <c r="DB2328" s="17"/>
      <c r="DC2328" s="17"/>
      <c r="DD2328" s="17"/>
      <c r="DE2328" s="17"/>
      <c r="DF2328" s="17"/>
      <c r="DG2328" s="17"/>
      <c r="DH2328" s="17"/>
      <c r="DI2328" s="17"/>
      <c r="DJ2328" s="17"/>
      <c r="DK2328" s="17"/>
      <c r="DL2328" s="17"/>
      <c r="DM2328" s="17"/>
      <c r="DN2328" s="17"/>
      <c r="DO2328" s="17"/>
      <c r="DP2328" s="17"/>
      <c r="DQ2328" s="17"/>
      <c r="DR2328" s="17"/>
      <c r="DS2328" s="17"/>
      <c r="DT2328" s="17"/>
      <c r="DU2328" s="17"/>
      <c r="DV2328" s="17"/>
      <c r="DW2328" s="17"/>
      <c r="DX2328" s="17"/>
      <c r="DY2328" s="17"/>
      <c r="DZ2328" s="17"/>
      <c r="EA2328" s="17"/>
      <c r="EB2328" s="17"/>
      <c r="EC2328" s="17"/>
      <c r="ED2328" s="17"/>
      <c r="EE2328" s="17"/>
      <c r="EF2328" s="17"/>
      <c r="EG2328" s="17"/>
      <c r="EH2328" s="17"/>
      <c r="EI2328" s="17"/>
      <c r="EJ2328" s="17"/>
      <c r="EK2328" s="17"/>
      <c r="EL2328" s="17"/>
      <c r="EM2328" s="17"/>
      <c r="EN2328" s="17"/>
      <c r="EO2328" s="17"/>
      <c r="EP2328" s="17"/>
      <c r="EQ2328" s="17"/>
      <c r="ER2328" s="17"/>
      <c r="ES2328" s="17"/>
      <c r="ET2328" s="17"/>
      <c r="EU2328" s="17"/>
      <c r="EV2328" s="17"/>
      <c r="EW2328" s="17"/>
      <c r="EX2328" s="17"/>
      <c r="EY2328" s="17"/>
      <c r="EZ2328" s="17"/>
      <c r="FA2328" s="17"/>
      <c r="FB2328" s="17"/>
      <c r="FC2328" s="17"/>
      <c r="FD2328" s="17"/>
      <c r="FE2328" s="17"/>
      <c r="FF2328" s="17"/>
      <c r="FG2328" s="17"/>
      <c r="FH2328" s="17"/>
      <c r="FI2328" s="17"/>
      <c r="FJ2328" s="17"/>
      <c r="FK2328" s="17"/>
      <c r="FL2328" s="17"/>
      <c r="FM2328" s="17"/>
      <c r="FN2328" s="17"/>
      <c r="FO2328" s="17"/>
      <c r="FP2328" s="17"/>
      <c r="FQ2328" s="17"/>
      <c r="FR2328" s="17"/>
      <c r="FS2328" s="17"/>
      <c r="FT2328" s="17"/>
      <c r="FU2328" s="17"/>
      <c r="FV2328" s="17"/>
      <c r="FW2328" s="17"/>
      <c r="FX2328" s="17"/>
      <c r="FY2328" s="17"/>
      <c r="FZ2328" s="17"/>
      <c r="GA2328" s="17"/>
      <c r="GB2328" s="17"/>
      <c r="GC2328" s="17"/>
      <c r="GD2328" s="17"/>
      <c r="GE2328" s="17"/>
      <c r="GF2328" s="17"/>
      <c r="GG2328" s="17"/>
      <c r="GH2328" s="17"/>
      <c r="GI2328" s="17"/>
      <c r="GJ2328" s="17"/>
      <c r="GK2328" s="17"/>
      <c r="GL2328" s="17"/>
      <c r="GM2328" s="17"/>
      <c r="GN2328" s="17"/>
      <c r="GO2328" s="17"/>
      <c r="GP2328" s="17"/>
      <c r="GQ2328" s="17"/>
      <c r="GR2328" s="17"/>
      <c r="GS2328" s="17"/>
      <c r="GT2328" s="17"/>
      <c r="GU2328" s="17"/>
      <c r="GV2328" s="17"/>
      <c r="GW2328" s="17"/>
      <c r="GX2328" s="17"/>
      <c r="GY2328" s="17"/>
      <c r="GZ2328" s="17"/>
      <c r="HA2328" s="17"/>
      <c r="HB2328" s="17"/>
      <c r="HC2328" s="17"/>
      <c r="HD2328" s="17"/>
      <c r="HE2328" s="17"/>
      <c r="HF2328" s="17"/>
      <c r="HG2328" s="17"/>
      <c r="HH2328" s="17"/>
      <c r="HI2328" s="17"/>
      <c r="HJ2328" s="17"/>
      <c r="HK2328" s="17"/>
      <c r="HL2328" s="17"/>
      <c r="HM2328" s="17"/>
      <c r="HN2328" s="17"/>
      <c r="HO2328" s="17"/>
      <c r="HP2328" s="17"/>
      <c r="HQ2328" s="17"/>
      <c r="HR2328" s="17"/>
      <c r="HS2328" s="17"/>
      <c r="HT2328" s="17"/>
      <c r="HU2328" s="17"/>
      <c r="HV2328" s="17"/>
      <c r="HW2328" s="17"/>
      <c r="HX2328" s="17"/>
      <c r="HY2328" s="17"/>
      <c r="HZ2328" s="17"/>
      <c r="IA2328" s="17"/>
      <c r="IB2328" s="17"/>
      <c r="IC2328" s="17"/>
      <c r="ID2328" s="17"/>
      <c r="IE2328" s="17"/>
      <c r="IF2328" s="17"/>
      <c r="IG2328" s="17"/>
      <c r="IH2328" s="17"/>
      <c r="II2328" s="17"/>
      <c r="IJ2328" s="17"/>
      <c r="IK2328" s="17"/>
      <c r="IL2328" s="17"/>
      <c r="IM2328" s="17"/>
      <c r="IN2328" s="17"/>
      <c r="IO2328" s="17"/>
      <c r="IP2328" s="17"/>
      <c r="IQ2328" s="17"/>
      <c r="IR2328" s="17"/>
      <c r="IS2328" s="17"/>
      <c r="IT2328" s="17"/>
      <c r="IU2328" s="17"/>
    </row>
    <row r="2329" spans="2:255" s="18" customFormat="1" ht="30.2" customHeight="1">
      <c r="B2329" s="41"/>
      <c r="C2329" s="12"/>
      <c r="E2329" s="13"/>
      <c r="F2329" s="14"/>
      <c r="H2329" s="19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  <c r="AD2329" s="17"/>
      <c r="AE2329" s="17"/>
      <c r="AF2329" s="17"/>
      <c r="AG2329" s="17"/>
      <c r="AH2329" s="17"/>
      <c r="AI2329" s="17"/>
      <c r="AJ2329" s="17"/>
      <c r="AK2329" s="17"/>
      <c r="AL2329" s="17"/>
      <c r="AM2329" s="17"/>
      <c r="AN2329" s="17"/>
      <c r="AO2329" s="17"/>
      <c r="AP2329" s="17"/>
      <c r="AQ2329" s="17"/>
      <c r="AR2329" s="17"/>
      <c r="AS2329" s="17"/>
      <c r="AT2329" s="17"/>
      <c r="AU2329" s="17"/>
      <c r="AV2329" s="17"/>
      <c r="AW2329" s="17"/>
      <c r="AX2329" s="17"/>
      <c r="AY2329" s="17"/>
      <c r="AZ2329" s="17"/>
      <c r="BA2329" s="17"/>
      <c r="BB2329" s="17"/>
      <c r="BC2329" s="17"/>
      <c r="BD2329" s="17"/>
      <c r="BE2329" s="17"/>
      <c r="BF2329" s="17"/>
      <c r="BG2329" s="17"/>
      <c r="BH2329" s="17"/>
      <c r="BI2329" s="17"/>
      <c r="BJ2329" s="17"/>
      <c r="BK2329" s="17"/>
      <c r="BL2329" s="17"/>
      <c r="BM2329" s="17"/>
      <c r="BN2329" s="17"/>
      <c r="BO2329" s="17"/>
      <c r="BP2329" s="17"/>
      <c r="BQ2329" s="17"/>
      <c r="BR2329" s="17"/>
      <c r="BS2329" s="17"/>
      <c r="BT2329" s="17"/>
      <c r="BU2329" s="17"/>
      <c r="BV2329" s="17"/>
      <c r="BW2329" s="17"/>
      <c r="BX2329" s="17"/>
      <c r="BY2329" s="17"/>
      <c r="BZ2329" s="17"/>
      <c r="CA2329" s="17"/>
      <c r="CB2329" s="17"/>
      <c r="CC2329" s="17"/>
      <c r="CD2329" s="17"/>
      <c r="CE2329" s="17"/>
      <c r="CF2329" s="17"/>
      <c r="CG2329" s="17"/>
      <c r="CH2329" s="17"/>
      <c r="CI2329" s="17"/>
      <c r="CJ2329" s="17"/>
      <c r="CK2329" s="17"/>
      <c r="CL2329" s="17"/>
      <c r="CM2329" s="17"/>
      <c r="CN2329" s="17"/>
      <c r="CO2329" s="17"/>
      <c r="CP2329" s="17"/>
      <c r="CQ2329" s="17"/>
      <c r="CR2329" s="17"/>
      <c r="CS2329" s="17"/>
      <c r="CT2329" s="17"/>
      <c r="CU2329" s="17"/>
      <c r="CV2329" s="17"/>
      <c r="CW2329" s="17"/>
      <c r="CX2329" s="17"/>
      <c r="CY2329" s="17"/>
      <c r="CZ2329" s="17"/>
      <c r="DA2329" s="17"/>
      <c r="DB2329" s="17"/>
      <c r="DC2329" s="17"/>
      <c r="DD2329" s="17"/>
      <c r="DE2329" s="17"/>
      <c r="DF2329" s="17"/>
      <c r="DG2329" s="17"/>
      <c r="DH2329" s="17"/>
      <c r="DI2329" s="17"/>
      <c r="DJ2329" s="17"/>
      <c r="DK2329" s="17"/>
      <c r="DL2329" s="17"/>
      <c r="DM2329" s="17"/>
      <c r="DN2329" s="17"/>
      <c r="DO2329" s="17"/>
      <c r="DP2329" s="17"/>
      <c r="DQ2329" s="17"/>
      <c r="DR2329" s="17"/>
      <c r="DS2329" s="17"/>
      <c r="DT2329" s="17"/>
      <c r="DU2329" s="17"/>
      <c r="DV2329" s="17"/>
      <c r="DW2329" s="17"/>
      <c r="DX2329" s="17"/>
      <c r="DY2329" s="17"/>
      <c r="DZ2329" s="17"/>
      <c r="EA2329" s="17"/>
      <c r="EB2329" s="17"/>
      <c r="EC2329" s="17"/>
      <c r="ED2329" s="17"/>
      <c r="EE2329" s="17"/>
      <c r="EF2329" s="17"/>
      <c r="EG2329" s="17"/>
      <c r="EH2329" s="17"/>
      <c r="EI2329" s="17"/>
      <c r="EJ2329" s="17"/>
      <c r="EK2329" s="17"/>
      <c r="EL2329" s="17"/>
      <c r="EM2329" s="17"/>
      <c r="EN2329" s="17"/>
      <c r="EO2329" s="17"/>
      <c r="EP2329" s="17"/>
      <c r="EQ2329" s="17"/>
      <c r="ER2329" s="17"/>
      <c r="ES2329" s="17"/>
      <c r="ET2329" s="17"/>
      <c r="EU2329" s="17"/>
      <c r="EV2329" s="17"/>
      <c r="EW2329" s="17"/>
      <c r="EX2329" s="17"/>
      <c r="EY2329" s="17"/>
      <c r="EZ2329" s="17"/>
      <c r="FA2329" s="17"/>
      <c r="FB2329" s="17"/>
      <c r="FC2329" s="17"/>
      <c r="FD2329" s="17"/>
      <c r="FE2329" s="17"/>
      <c r="FF2329" s="17"/>
      <c r="FG2329" s="17"/>
      <c r="FH2329" s="17"/>
      <c r="FI2329" s="17"/>
      <c r="FJ2329" s="17"/>
      <c r="FK2329" s="17"/>
      <c r="FL2329" s="17"/>
      <c r="FM2329" s="17"/>
      <c r="FN2329" s="17"/>
      <c r="FO2329" s="17"/>
      <c r="FP2329" s="17"/>
      <c r="FQ2329" s="17"/>
      <c r="FR2329" s="17"/>
      <c r="FS2329" s="17"/>
      <c r="FT2329" s="17"/>
      <c r="FU2329" s="17"/>
      <c r="FV2329" s="17"/>
      <c r="FW2329" s="17"/>
      <c r="FX2329" s="17"/>
      <c r="FY2329" s="17"/>
      <c r="FZ2329" s="17"/>
      <c r="GA2329" s="17"/>
      <c r="GB2329" s="17"/>
      <c r="GC2329" s="17"/>
      <c r="GD2329" s="17"/>
      <c r="GE2329" s="17"/>
      <c r="GF2329" s="17"/>
      <c r="GG2329" s="17"/>
      <c r="GH2329" s="17"/>
      <c r="GI2329" s="17"/>
      <c r="GJ2329" s="17"/>
      <c r="GK2329" s="17"/>
      <c r="GL2329" s="17"/>
      <c r="GM2329" s="17"/>
      <c r="GN2329" s="17"/>
      <c r="GO2329" s="17"/>
      <c r="GP2329" s="17"/>
      <c r="GQ2329" s="17"/>
      <c r="GR2329" s="17"/>
      <c r="GS2329" s="17"/>
      <c r="GT2329" s="17"/>
      <c r="GU2329" s="17"/>
      <c r="GV2329" s="17"/>
      <c r="GW2329" s="17"/>
      <c r="GX2329" s="17"/>
      <c r="GY2329" s="17"/>
      <c r="GZ2329" s="17"/>
      <c r="HA2329" s="17"/>
      <c r="HB2329" s="17"/>
      <c r="HC2329" s="17"/>
      <c r="HD2329" s="17"/>
      <c r="HE2329" s="17"/>
      <c r="HF2329" s="17"/>
      <c r="HG2329" s="17"/>
      <c r="HH2329" s="17"/>
      <c r="HI2329" s="17"/>
      <c r="HJ2329" s="17"/>
      <c r="HK2329" s="17"/>
      <c r="HL2329" s="17"/>
      <c r="HM2329" s="17"/>
      <c r="HN2329" s="17"/>
      <c r="HO2329" s="17"/>
      <c r="HP2329" s="17"/>
      <c r="HQ2329" s="17"/>
      <c r="HR2329" s="17"/>
      <c r="HS2329" s="17"/>
      <c r="HT2329" s="17"/>
      <c r="HU2329" s="17"/>
      <c r="HV2329" s="17"/>
      <c r="HW2329" s="17"/>
      <c r="HX2329" s="17"/>
      <c r="HY2329" s="17"/>
      <c r="HZ2329" s="17"/>
      <c r="IA2329" s="17"/>
      <c r="IB2329" s="17"/>
      <c r="IC2329" s="17"/>
      <c r="ID2329" s="17"/>
      <c r="IE2329" s="17"/>
      <c r="IF2329" s="17"/>
      <c r="IG2329" s="17"/>
      <c r="IH2329" s="17"/>
      <c r="II2329" s="17"/>
      <c r="IJ2329" s="17"/>
      <c r="IK2329" s="17"/>
      <c r="IL2329" s="17"/>
      <c r="IM2329" s="17"/>
      <c r="IN2329" s="17"/>
      <c r="IO2329" s="17"/>
      <c r="IP2329" s="17"/>
      <c r="IQ2329" s="17"/>
      <c r="IR2329" s="17"/>
      <c r="IS2329" s="17"/>
      <c r="IT2329" s="17"/>
      <c r="IU2329" s="17"/>
    </row>
    <row r="2330" spans="2:255" s="18" customFormat="1" ht="30.2" customHeight="1">
      <c r="B2330" s="41"/>
      <c r="C2330" s="12"/>
      <c r="E2330" s="13"/>
      <c r="F2330" s="14"/>
      <c r="H2330" s="19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  <c r="AD2330" s="17"/>
      <c r="AE2330" s="17"/>
      <c r="AF2330" s="17"/>
      <c r="AG2330" s="17"/>
      <c r="AH2330" s="17"/>
      <c r="AI2330" s="17"/>
      <c r="AJ2330" s="17"/>
      <c r="AK2330" s="17"/>
      <c r="AL2330" s="17"/>
      <c r="AM2330" s="17"/>
      <c r="AN2330" s="17"/>
      <c r="AO2330" s="17"/>
      <c r="AP2330" s="17"/>
      <c r="AQ2330" s="17"/>
      <c r="AR2330" s="17"/>
      <c r="AS2330" s="17"/>
      <c r="AT2330" s="17"/>
      <c r="AU2330" s="17"/>
      <c r="AV2330" s="17"/>
      <c r="AW2330" s="17"/>
      <c r="AX2330" s="17"/>
      <c r="AY2330" s="17"/>
      <c r="AZ2330" s="17"/>
      <c r="BA2330" s="17"/>
      <c r="BB2330" s="17"/>
      <c r="BC2330" s="17"/>
      <c r="BD2330" s="17"/>
      <c r="BE2330" s="17"/>
      <c r="BF2330" s="17"/>
      <c r="BG2330" s="17"/>
      <c r="BH2330" s="17"/>
      <c r="BI2330" s="17"/>
      <c r="BJ2330" s="17"/>
      <c r="BK2330" s="17"/>
      <c r="BL2330" s="17"/>
      <c r="BM2330" s="17"/>
      <c r="BN2330" s="17"/>
      <c r="BO2330" s="17"/>
      <c r="BP2330" s="17"/>
      <c r="BQ2330" s="17"/>
      <c r="BR2330" s="17"/>
      <c r="BS2330" s="17"/>
      <c r="BT2330" s="17"/>
      <c r="BU2330" s="17"/>
      <c r="BV2330" s="17"/>
      <c r="BW2330" s="17"/>
      <c r="BX2330" s="17"/>
      <c r="BY2330" s="17"/>
      <c r="BZ2330" s="17"/>
      <c r="CA2330" s="17"/>
      <c r="CB2330" s="17"/>
      <c r="CC2330" s="17"/>
      <c r="CD2330" s="17"/>
      <c r="CE2330" s="17"/>
      <c r="CF2330" s="17"/>
      <c r="CG2330" s="17"/>
      <c r="CH2330" s="17"/>
      <c r="CI2330" s="17"/>
      <c r="CJ2330" s="17"/>
      <c r="CK2330" s="17"/>
      <c r="CL2330" s="17"/>
      <c r="CM2330" s="17"/>
      <c r="CN2330" s="17"/>
      <c r="CO2330" s="17"/>
      <c r="CP2330" s="17"/>
      <c r="CQ2330" s="17"/>
      <c r="CR2330" s="17"/>
      <c r="CS2330" s="17"/>
      <c r="CT2330" s="17"/>
      <c r="CU2330" s="17"/>
      <c r="CV2330" s="17"/>
      <c r="CW2330" s="17"/>
      <c r="CX2330" s="17"/>
      <c r="CY2330" s="17"/>
      <c r="CZ2330" s="17"/>
      <c r="DA2330" s="17"/>
      <c r="DB2330" s="17"/>
      <c r="DC2330" s="17"/>
      <c r="DD2330" s="17"/>
      <c r="DE2330" s="17"/>
      <c r="DF2330" s="17"/>
      <c r="DG2330" s="17"/>
      <c r="DH2330" s="17"/>
      <c r="DI2330" s="17"/>
      <c r="DJ2330" s="17"/>
      <c r="DK2330" s="17"/>
      <c r="DL2330" s="17"/>
      <c r="DM2330" s="17"/>
      <c r="DN2330" s="17"/>
      <c r="DO2330" s="17"/>
      <c r="DP2330" s="17"/>
      <c r="DQ2330" s="17"/>
      <c r="DR2330" s="17"/>
      <c r="DS2330" s="17"/>
      <c r="DT2330" s="17"/>
      <c r="DU2330" s="17"/>
      <c r="DV2330" s="17"/>
      <c r="DW2330" s="17"/>
      <c r="DX2330" s="17"/>
      <c r="DY2330" s="17"/>
      <c r="DZ2330" s="17"/>
      <c r="EA2330" s="17"/>
      <c r="EB2330" s="17"/>
      <c r="EC2330" s="17"/>
      <c r="ED2330" s="17"/>
      <c r="EE2330" s="17"/>
      <c r="EF2330" s="17"/>
      <c r="EG2330" s="17"/>
      <c r="EH2330" s="17"/>
      <c r="EI2330" s="17"/>
      <c r="EJ2330" s="17"/>
      <c r="EK2330" s="17"/>
      <c r="EL2330" s="17"/>
      <c r="EM2330" s="17"/>
      <c r="EN2330" s="17"/>
      <c r="EO2330" s="17"/>
      <c r="EP2330" s="17"/>
      <c r="EQ2330" s="17"/>
      <c r="ER2330" s="17"/>
      <c r="ES2330" s="17"/>
      <c r="ET2330" s="17"/>
      <c r="EU2330" s="17"/>
      <c r="EV2330" s="17"/>
      <c r="EW2330" s="17"/>
      <c r="EX2330" s="17"/>
      <c r="EY2330" s="17"/>
      <c r="EZ2330" s="17"/>
      <c r="FA2330" s="17"/>
      <c r="FB2330" s="17"/>
      <c r="FC2330" s="17"/>
      <c r="FD2330" s="17"/>
      <c r="FE2330" s="17"/>
      <c r="FF2330" s="17"/>
      <c r="FG2330" s="17"/>
      <c r="FH2330" s="17"/>
      <c r="FI2330" s="17"/>
      <c r="FJ2330" s="17"/>
      <c r="FK2330" s="17"/>
      <c r="FL2330" s="17"/>
      <c r="FM2330" s="17"/>
      <c r="FN2330" s="17"/>
      <c r="FO2330" s="17"/>
      <c r="FP2330" s="17"/>
      <c r="FQ2330" s="17"/>
      <c r="FR2330" s="17"/>
      <c r="FS2330" s="17"/>
      <c r="FT2330" s="17"/>
      <c r="FU2330" s="17"/>
      <c r="FV2330" s="17"/>
      <c r="FW2330" s="17"/>
      <c r="FX2330" s="17"/>
      <c r="FY2330" s="17"/>
      <c r="FZ2330" s="17"/>
      <c r="GA2330" s="17"/>
      <c r="GB2330" s="17"/>
      <c r="GC2330" s="17"/>
      <c r="GD2330" s="17"/>
      <c r="GE2330" s="17"/>
      <c r="GF2330" s="17"/>
      <c r="GG2330" s="17"/>
      <c r="GH2330" s="17"/>
      <c r="GI2330" s="17"/>
      <c r="GJ2330" s="17"/>
      <c r="GK2330" s="17"/>
      <c r="GL2330" s="17"/>
      <c r="GM2330" s="17"/>
      <c r="GN2330" s="17"/>
      <c r="GO2330" s="17"/>
      <c r="GP2330" s="17"/>
      <c r="GQ2330" s="17"/>
      <c r="GR2330" s="17"/>
      <c r="GS2330" s="17"/>
      <c r="GT2330" s="17"/>
      <c r="GU2330" s="17"/>
      <c r="GV2330" s="17"/>
      <c r="GW2330" s="17"/>
      <c r="GX2330" s="17"/>
      <c r="GY2330" s="17"/>
      <c r="GZ2330" s="17"/>
      <c r="HA2330" s="17"/>
      <c r="HB2330" s="17"/>
      <c r="HC2330" s="17"/>
      <c r="HD2330" s="17"/>
      <c r="HE2330" s="17"/>
      <c r="HF2330" s="17"/>
      <c r="HG2330" s="17"/>
      <c r="HH2330" s="17"/>
      <c r="HI2330" s="17"/>
      <c r="HJ2330" s="17"/>
      <c r="HK2330" s="17"/>
      <c r="HL2330" s="17"/>
      <c r="HM2330" s="17"/>
      <c r="HN2330" s="17"/>
      <c r="HO2330" s="17"/>
      <c r="HP2330" s="17"/>
      <c r="HQ2330" s="17"/>
      <c r="HR2330" s="17"/>
      <c r="HS2330" s="17"/>
      <c r="HT2330" s="17"/>
      <c r="HU2330" s="17"/>
      <c r="HV2330" s="17"/>
      <c r="HW2330" s="17"/>
      <c r="HX2330" s="17"/>
      <c r="HY2330" s="17"/>
      <c r="HZ2330" s="17"/>
      <c r="IA2330" s="17"/>
      <c r="IB2330" s="17"/>
      <c r="IC2330" s="17"/>
      <c r="ID2330" s="17"/>
      <c r="IE2330" s="17"/>
      <c r="IF2330" s="17"/>
      <c r="IG2330" s="17"/>
      <c r="IH2330" s="17"/>
      <c r="II2330" s="17"/>
      <c r="IJ2330" s="17"/>
      <c r="IK2330" s="17"/>
      <c r="IL2330" s="17"/>
      <c r="IM2330" s="17"/>
      <c r="IN2330" s="17"/>
      <c r="IO2330" s="17"/>
      <c r="IP2330" s="17"/>
      <c r="IQ2330" s="17"/>
      <c r="IR2330" s="17"/>
      <c r="IS2330" s="17"/>
      <c r="IT2330" s="17"/>
      <c r="IU2330" s="17"/>
    </row>
    <row r="2331" spans="2:255" s="18" customFormat="1" ht="30.2" customHeight="1">
      <c r="B2331" s="41"/>
      <c r="C2331" s="12"/>
      <c r="E2331" s="13"/>
      <c r="F2331" s="14"/>
      <c r="H2331" s="19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  <c r="AB2331" s="17"/>
      <c r="AC2331" s="17"/>
      <c r="AD2331" s="17"/>
      <c r="AE2331" s="17"/>
      <c r="AF2331" s="17"/>
      <c r="AG2331" s="17"/>
      <c r="AH2331" s="17"/>
      <c r="AI2331" s="17"/>
      <c r="AJ2331" s="17"/>
      <c r="AK2331" s="17"/>
      <c r="AL2331" s="17"/>
      <c r="AM2331" s="17"/>
      <c r="AN2331" s="17"/>
      <c r="AO2331" s="17"/>
      <c r="AP2331" s="17"/>
      <c r="AQ2331" s="17"/>
      <c r="AR2331" s="17"/>
      <c r="AS2331" s="17"/>
      <c r="AT2331" s="17"/>
      <c r="AU2331" s="17"/>
      <c r="AV2331" s="17"/>
      <c r="AW2331" s="17"/>
      <c r="AX2331" s="17"/>
      <c r="AY2331" s="17"/>
      <c r="AZ2331" s="17"/>
      <c r="BA2331" s="17"/>
      <c r="BB2331" s="17"/>
      <c r="BC2331" s="17"/>
      <c r="BD2331" s="17"/>
      <c r="BE2331" s="17"/>
      <c r="BF2331" s="17"/>
      <c r="BG2331" s="17"/>
      <c r="BH2331" s="17"/>
      <c r="BI2331" s="17"/>
      <c r="BJ2331" s="17"/>
      <c r="BK2331" s="17"/>
      <c r="BL2331" s="17"/>
      <c r="BM2331" s="17"/>
      <c r="BN2331" s="17"/>
      <c r="BO2331" s="17"/>
      <c r="BP2331" s="17"/>
      <c r="BQ2331" s="17"/>
      <c r="BR2331" s="17"/>
      <c r="BS2331" s="17"/>
      <c r="BT2331" s="17"/>
      <c r="BU2331" s="17"/>
      <c r="BV2331" s="17"/>
      <c r="BW2331" s="17"/>
      <c r="BX2331" s="17"/>
      <c r="BY2331" s="17"/>
      <c r="BZ2331" s="17"/>
      <c r="CA2331" s="17"/>
      <c r="CB2331" s="17"/>
      <c r="CC2331" s="17"/>
      <c r="CD2331" s="17"/>
      <c r="CE2331" s="17"/>
      <c r="CF2331" s="17"/>
      <c r="CG2331" s="17"/>
      <c r="CH2331" s="17"/>
      <c r="CI2331" s="17"/>
      <c r="CJ2331" s="17"/>
      <c r="CK2331" s="17"/>
      <c r="CL2331" s="17"/>
      <c r="CM2331" s="17"/>
      <c r="CN2331" s="17"/>
      <c r="CO2331" s="17"/>
      <c r="CP2331" s="17"/>
      <c r="CQ2331" s="17"/>
      <c r="CR2331" s="17"/>
      <c r="CS2331" s="17"/>
      <c r="CT2331" s="17"/>
      <c r="CU2331" s="17"/>
      <c r="CV2331" s="17"/>
      <c r="CW2331" s="17"/>
      <c r="CX2331" s="17"/>
      <c r="CY2331" s="17"/>
      <c r="CZ2331" s="17"/>
      <c r="DA2331" s="17"/>
      <c r="DB2331" s="17"/>
      <c r="DC2331" s="17"/>
      <c r="DD2331" s="17"/>
      <c r="DE2331" s="17"/>
      <c r="DF2331" s="17"/>
      <c r="DG2331" s="17"/>
      <c r="DH2331" s="17"/>
      <c r="DI2331" s="17"/>
      <c r="DJ2331" s="17"/>
      <c r="DK2331" s="17"/>
      <c r="DL2331" s="17"/>
      <c r="DM2331" s="17"/>
      <c r="DN2331" s="17"/>
      <c r="DO2331" s="17"/>
      <c r="DP2331" s="17"/>
      <c r="DQ2331" s="17"/>
      <c r="DR2331" s="17"/>
      <c r="DS2331" s="17"/>
      <c r="DT2331" s="17"/>
      <c r="DU2331" s="17"/>
      <c r="DV2331" s="17"/>
      <c r="DW2331" s="17"/>
      <c r="DX2331" s="17"/>
      <c r="DY2331" s="17"/>
      <c r="DZ2331" s="17"/>
      <c r="EA2331" s="17"/>
      <c r="EB2331" s="17"/>
      <c r="EC2331" s="17"/>
      <c r="ED2331" s="17"/>
      <c r="EE2331" s="17"/>
      <c r="EF2331" s="17"/>
      <c r="EG2331" s="17"/>
      <c r="EH2331" s="17"/>
      <c r="EI2331" s="17"/>
      <c r="EJ2331" s="17"/>
      <c r="EK2331" s="17"/>
      <c r="EL2331" s="17"/>
      <c r="EM2331" s="17"/>
      <c r="EN2331" s="17"/>
      <c r="EO2331" s="17"/>
      <c r="EP2331" s="17"/>
      <c r="EQ2331" s="17"/>
      <c r="ER2331" s="17"/>
      <c r="ES2331" s="17"/>
      <c r="ET2331" s="17"/>
      <c r="EU2331" s="17"/>
      <c r="EV2331" s="17"/>
      <c r="EW2331" s="17"/>
      <c r="EX2331" s="17"/>
      <c r="EY2331" s="17"/>
      <c r="EZ2331" s="17"/>
      <c r="FA2331" s="17"/>
      <c r="FB2331" s="17"/>
      <c r="FC2331" s="17"/>
      <c r="FD2331" s="17"/>
      <c r="FE2331" s="17"/>
      <c r="FF2331" s="17"/>
      <c r="FG2331" s="17"/>
      <c r="FH2331" s="17"/>
      <c r="FI2331" s="17"/>
      <c r="FJ2331" s="17"/>
      <c r="FK2331" s="17"/>
      <c r="FL2331" s="17"/>
      <c r="FM2331" s="17"/>
      <c r="FN2331" s="17"/>
      <c r="FO2331" s="17"/>
      <c r="FP2331" s="17"/>
      <c r="FQ2331" s="17"/>
      <c r="FR2331" s="17"/>
      <c r="FS2331" s="17"/>
      <c r="FT2331" s="17"/>
      <c r="FU2331" s="17"/>
      <c r="FV2331" s="17"/>
      <c r="FW2331" s="17"/>
      <c r="FX2331" s="17"/>
      <c r="FY2331" s="17"/>
      <c r="FZ2331" s="17"/>
      <c r="GA2331" s="17"/>
      <c r="GB2331" s="17"/>
      <c r="GC2331" s="17"/>
      <c r="GD2331" s="17"/>
      <c r="GE2331" s="17"/>
      <c r="GF2331" s="17"/>
      <c r="GG2331" s="17"/>
      <c r="GH2331" s="17"/>
      <c r="GI2331" s="17"/>
      <c r="GJ2331" s="17"/>
      <c r="GK2331" s="17"/>
      <c r="GL2331" s="17"/>
      <c r="GM2331" s="17"/>
      <c r="GN2331" s="17"/>
      <c r="GO2331" s="17"/>
      <c r="GP2331" s="17"/>
      <c r="GQ2331" s="17"/>
      <c r="GR2331" s="17"/>
      <c r="GS2331" s="17"/>
      <c r="GT2331" s="17"/>
      <c r="GU2331" s="17"/>
      <c r="GV2331" s="17"/>
      <c r="GW2331" s="17"/>
      <c r="GX2331" s="17"/>
      <c r="GY2331" s="17"/>
      <c r="GZ2331" s="17"/>
      <c r="HA2331" s="17"/>
      <c r="HB2331" s="17"/>
      <c r="HC2331" s="17"/>
      <c r="HD2331" s="17"/>
      <c r="HE2331" s="17"/>
      <c r="HF2331" s="17"/>
      <c r="HG2331" s="17"/>
      <c r="HH2331" s="17"/>
      <c r="HI2331" s="17"/>
      <c r="HJ2331" s="17"/>
      <c r="HK2331" s="17"/>
      <c r="HL2331" s="17"/>
      <c r="HM2331" s="17"/>
      <c r="HN2331" s="17"/>
      <c r="HO2331" s="17"/>
      <c r="HP2331" s="17"/>
      <c r="HQ2331" s="17"/>
      <c r="HR2331" s="17"/>
      <c r="HS2331" s="17"/>
      <c r="HT2331" s="17"/>
      <c r="HU2331" s="17"/>
      <c r="HV2331" s="17"/>
      <c r="HW2331" s="17"/>
      <c r="HX2331" s="17"/>
      <c r="HY2331" s="17"/>
      <c r="HZ2331" s="17"/>
      <c r="IA2331" s="17"/>
      <c r="IB2331" s="17"/>
      <c r="IC2331" s="17"/>
      <c r="ID2331" s="17"/>
      <c r="IE2331" s="17"/>
      <c r="IF2331" s="17"/>
      <c r="IG2331" s="17"/>
      <c r="IH2331" s="17"/>
      <c r="II2331" s="17"/>
      <c r="IJ2331" s="17"/>
      <c r="IK2331" s="17"/>
      <c r="IL2331" s="17"/>
      <c r="IM2331" s="17"/>
      <c r="IN2331" s="17"/>
      <c r="IO2331" s="17"/>
      <c r="IP2331" s="17"/>
      <c r="IQ2331" s="17"/>
      <c r="IR2331" s="17"/>
      <c r="IS2331" s="17"/>
      <c r="IT2331" s="17"/>
      <c r="IU2331" s="17"/>
    </row>
    <row r="2332" spans="2:255" s="18" customFormat="1" ht="30.2" customHeight="1">
      <c r="B2332" s="41"/>
      <c r="C2332" s="12"/>
      <c r="E2332" s="13"/>
      <c r="F2332" s="14"/>
      <c r="H2332" s="19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  <c r="AD2332" s="17"/>
      <c r="AE2332" s="17"/>
      <c r="AF2332" s="17"/>
      <c r="AG2332" s="17"/>
      <c r="AH2332" s="17"/>
      <c r="AI2332" s="17"/>
      <c r="AJ2332" s="17"/>
      <c r="AK2332" s="17"/>
      <c r="AL2332" s="17"/>
      <c r="AM2332" s="17"/>
      <c r="AN2332" s="17"/>
      <c r="AO2332" s="17"/>
      <c r="AP2332" s="17"/>
      <c r="AQ2332" s="17"/>
      <c r="AR2332" s="17"/>
      <c r="AS2332" s="17"/>
      <c r="AT2332" s="17"/>
      <c r="AU2332" s="17"/>
      <c r="AV2332" s="17"/>
      <c r="AW2332" s="17"/>
      <c r="AX2332" s="17"/>
      <c r="AY2332" s="17"/>
      <c r="AZ2332" s="17"/>
      <c r="BA2332" s="17"/>
      <c r="BB2332" s="17"/>
      <c r="BC2332" s="17"/>
      <c r="BD2332" s="17"/>
      <c r="BE2332" s="17"/>
      <c r="BF2332" s="17"/>
      <c r="BG2332" s="17"/>
      <c r="BH2332" s="17"/>
      <c r="BI2332" s="17"/>
      <c r="BJ2332" s="17"/>
      <c r="BK2332" s="17"/>
      <c r="BL2332" s="17"/>
      <c r="BM2332" s="17"/>
      <c r="BN2332" s="17"/>
      <c r="BO2332" s="17"/>
      <c r="BP2332" s="17"/>
      <c r="BQ2332" s="17"/>
      <c r="BR2332" s="17"/>
      <c r="BS2332" s="17"/>
      <c r="BT2332" s="17"/>
      <c r="BU2332" s="17"/>
      <c r="BV2332" s="17"/>
      <c r="BW2332" s="17"/>
      <c r="BX2332" s="17"/>
      <c r="BY2332" s="17"/>
      <c r="BZ2332" s="17"/>
      <c r="CA2332" s="17"/>
      <c r="CB2332" s="17"/>
      <c r="CC2332" s="17"/>
      <c r="CD2332" s="17"/>
      <c r="CE2332" s="17"/>
      <c r="CF2332" s="17"/>
      <c r="CG2332" s="17"/>
      <c r="CH2332" s="17"/>
      <c r="CI2332" s="17"/>
      <c r="CJ2332" s="17"/>
      <c r="CK2332" s="17"/>
      <c r="CL2332" s="17"/>
      <c r="CM2332" s="17"/>
      <c r="CN2332" s="17"/>
      <c r="CO2332" s="17"/>
      <c r="CP2332" s="17"/>
      <c r="CQ2332" s="17"/>
      <c r="CR2332" s="17"/>
      <c r="CS2332" s="17"/>
      <c r="CT2332" s="17"/>
      <c r="CU2332" s="17"/>
      <c r="CV2332" s="17"/>
      <c r="CW2332" s="17"/>
      <c r="CX2332" s="17"/>
      <c r="CY2332" s="17"/>
      <c r="CZ2332" s="17"/>
      <c r="DA2332" s="17"/>
      <c r="DB2332" s="17"/>
      <c r="DC2332" s="17"/>
      <c r="DD2332" s="17"/>
      <c r="DE2332" s="17"/>
      <c r="DF2332" s="17"/>
      <c r="DG2332" s="17"/>
      <c r="DH2332" s="17"/>
      <c r="DI2332" s="17"/>
      <c r="DJ2332" s="17"/>
      <c r="DK2332" s="17"/>
      <c r="DL2332" s="17"/>
      <c r="DM2332" s="17"/>
      <c r="DN2332" s="17"/>
      <c r="DO2332" s="17"/>
      <c r="DP2332" s="17"/>
      <c r="DQ2332" s="17"/>
      <c r="DR2332" s="17"/>
      <c r="DS2332" s="17"/>
      <c r="DT2332" s="17"/>
      <c r="DU2332" s="17"/>
      <c r="DV2332" s="17"/>
      <c r="DW2332" s="17"/>
      <c r="DX2332" s="17"/>
      <c r="DY2332" s="17"/>
      <c r="DZ2332" s="17"/>
      <c r="EA2332" s="17"/>
      <c r="EB2332" s="17"/>
      <c r="EC2332" s="17"/>
      <c r="ED2332" s="17"/>
      <c r="EE2332" s="17"/>
      <c r="EF2332" s="17"/>
      <c r="EG2332" s="17"/>
      <c r="EH2332" s="17"/>
      <c r="EI2332" s="17"/>
      <c r="EJ2332" s="17"/>
      <c r="EK2332" s="17"/>
      <c r="EL2332" s="17"/>
      <c r="EM2332" s="17"/>
      <c r="EN2332" s="17"/>
      <c r="EO2332" s="17"/>
      <c r="EP2332" s="17"/>
      <c r="EQ2332" s="17"/>
      <c r="ER2332" s="17"/>
      <c r="ES2332" s="17"/>
      <c r="ET2332" s="17"/>
      <c r="EU2332" s="17"/>
      <c r="EV2332" s="17"/>
      <c r="EW2332" s="17"/>
      <c r="EX2332" s="17"/>
      <c r="EY2332" s="17"/>
      <c r="EZ2332" s="17"/>
      <c r="FA2332" s="17"/>
      <c r="FB2332" s="17"/>
      <c r="FC2332" s="17"/>
      <c r="FD2332" s="17"/>
      <c r="FE2332" s="17"/>
      <c r="FF2332" s="17"/>
      <c r="FG2332" s="17"/>
      <c r="FH2332" s="17"/>
      <c r="FI2332" s="17"/>
      <c r="FJ2332" s="17"/>
      <c r="FK2332" s="17"/>
      <c r="FL2332" s="17"/>
      <c r="FM2332" s="17"/>
      <c r="FN2332" s="17"/>
      <c r="FO2332" s="17"/>
      <c r="FP2332" s="17"/>
      <c r="FQ2332" s="17"/>
      <c r="FR2332" s="17"/>
      <c r="FS2332" s="17"/>
      <c r="FT2332" s="17"/>
      <c r="FU2332" s="17"/>
      <c r="FV2332" s="17"/>
      <c r="FW2332" s="17"/>
      <c r="FX2332" s="17"/>
      <c r="FY2332" s="17"/>
      <c r="FZ2332" s="17"/>
      <c r="GA2332" s="17"/>
      <c r="GB2332" s="17"/>
      <c r="GC2332" s="17"/>
      <c r="GD2332" s="17"/>
      <c r="GE2332" s="17"/>
      <c r="GF2332" s="17"/>
      <c r="GG2332" s="17"/>
      <c r="GH2332" s="17"/>
      <c r="GI2332" s="17"/>
      <c r="GJ2332" s="17"/>
      <c r="GK2332" s="17"/>
      <c r="GL2332" s="17"/>
      <c r="GM2332" s="17"/>
      <c r="GN2332" s="17"/>
      <c r="GO2332" s="17"/>
      <c r="GP2332" s="17"/>
      <c r="GQ2332" s="17"/>
      <c r="GR2332" s="17"/>
      <c r="GS2332" s="17"/>
      <c r="GT2332" s="17"/>
      <c r="GU2332" s="17"/>
      <c r="GV2332" s="17"/>
      <c r="GW2332" s="17"/>
      <c r="GX2332" s="17"/>
      <c r="GY2332" s="17"/>
      <c r="GZ2332" s="17"/>
      <c r="HA2332" s="17"/>
      <c r="HB2332" s="17"/>
      <c r="HC2332" s="17"/>
      <c r="HD2332" s="17"/>
      <c r="HE2332" s="17"/>
      <c r="HF2332" s="17"/>
      <c r="HG2332" s="17"/>
      <c r="HH2332" s="17"/>
      <c r="HI2332" s="17"/>
      <c r="HJ2332" s="17"/>
      <c r="HK2332" s="17"/>
      <c r="HL2332" s="17"/>
      <c r="HM2332" s="17"/>
      <c r="HN2332" s="17"/>
      <c r="HO2332" s="17"/>
      <c r="HP2332" s="17"/>
      <c r="HQ2332" s="17"/>
      <c r="HR2332" s="17"/>
      <c r="HS2332" s="17"/>
      <c r="HT2332" s="17"/>
      <c r="HU2332" s="17"/>
      <c r="HV2332" s="17"/>
      <c r="HW2332" s="17"/>
      <c r="HX2332" s="17"/>
      <c r="HY2332" s="17"/>
      <c r="HZ2332" s="17"/>
      <c r="IA2332" s="17"/>
      <c r="IB2332" s="17"/>
      <c r="IC2332" s="17"/>
      <c r="ID2332" s="17"/>
      <c r="IE2332" s="17"/>
      <c r="IF2332" s="17"/>
      <c r="IG2332" s="17"/>
      <c r="IH2332" s="17"/>
      <c r="II2332" s="17"/>
      <c r="IJ2332" s="17"/>
      <c r="IK2332" s="17"/>
      <c r="IL2332" s="17"/>
      <c r="IM2332" s="17"/>
      <c r="IN2332" s="17"/>
      <c r="IO2332" s="17"/>
      <c r="IP2332" s="17"/>
      <c r="IQ2332" s="17"/>
      <c r="IR2332" s="17"/>
      <c r="IS2332" s="17"/>
      <c r="IT2332" s="17"/>
      <c r="IU2332" s="17"/>
    </row>
    <row r="2333" spans="2:255" s="18" customFormat="1" ht="30.2" customHeight="1">
      <c r="B2333" s="41"/>
      <c r="C2333" s="12"/>
      <c r="E2333" s="13"/>
      <c r="F2333" s="14"/>
      <c r="H2333" s="19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  <c r="AB2333" s="17"/>
      <c r="AC2333" s="17"/>
      <c r="AD2333" s="17"/>
      <c r="AE2333" s="17"/>
      <c r="AF2333" s="17"/>
      <c r="AG2333" s="17"/>
      <c r="AH2333" s="17"/>
      <c r="AI2333" s="17"/>
      <c r="AJ2333" s="17"/>
      <c r="AK2333" s="17"/>
      <c r="AL2333" s="17"/>
      <c r="AM2333" s="17"/>
      <c r="AN2333" s="17"/>
      <c r="AO2333" s="17"/>
      <c r="AP2333" s="17"/>
      <c r="AQ2333" s="17"/>
      <c r="AR2333" s="17"/>
      <c r="AS2333" s="17"/>
      <c r="AT2333" s="17"/>
      <c r="AU2333" s="17"/>
      <c r="AV2333" s="17"/>
      <c r="AW2333" s="17"/>
      <c r="AX2333" s="17"/>
      <c r="AY2333" s="17"/>
      <c r="AZ2333" s="17"/>
      <c r="BA2333" s="17"/>
      <c r="BB2333" s="17"/>
      <c r="BC2333" s="17"/>
      <c r="BD2333" s="17"/>
      <c r="BE2333" s="17"/>
      <c r="BF2333" s="17"/>
      <c r="BG2333" s="17"/>
      <c r="BH2333" s="17"/>
      <c r="BI2333" s="17"/>
      <c r="BJ2333" s="17"/>
      <c r="BK2333" s="17"/>
      <c r="BL2333" s="17"/>
      <c r="BM2333" s="17"/>
      <c r="BN2333" s="17"/>
      <c r="BO2333" s="17"/>
      <c r="BP2333" s="17"/>
      <c r="BQ2333" s="17"/>
      <c r="BR2333" s="17"/>
      <c r="BS2333" s="17"/>
      <c r="BT2333" s="17"/>
      <c r="BU2333" s="17"/>
      <c r="BV2333" s="17"/>
      <c r="BW2333" s="17"/>
      <c r="BX2333" s="17"/>
      <c r="BY2333" s="17"/>
      <c r="BZ2333" s="17"/>
      <c r="CA2333" s="17"/>
      <c r="CB2333" s="17"/>
      <c r="CC2333" s="17"/>
      <c r="CD2333" s="17"/>
      <c r="CE2333" s="17"/>
      <c r="CF2333" s="17"/>
      <c r="CG2333" s="17"/>
      <c r="CH2333" s="17"/>
      <c r="CI2333" s="17"/>
      <c r="CJ2333" s="17"/>
      <c r="CK2333" s="17"/>
      <c r="CL2333" s="17"/>
      <c r="CM2333" s="17"/>
      <c r="CN2333" s="17"/>
      <c r="CO2333" s="17"/>
      <c r="CP2333" s="17"/>
      <c r="CQ2333" s="17"/>
      <c r="CR2333" s="17"/>
      <c r="CS2333" s="17"/>
      <c r="CT2333" s="17"/>
      <c r="CU2333" s="17"/>
      <c r="CV2333" s="17"/>
      <c r="CW2333" s="17"/>
      <c r="CX2333" s="17"/>
      <c r="CY2333" s="17"/>
      <c r="CZ2333" s="17"/>
      <c r="DA2333" s="17"/>
      <c r="DB2333" s="17"/>
      <c r="DC2333" s="17"/>
      <c r="DD2333" s="17"/>
      <c r="DE2333" s="17"/>
      <c r="DF2333" s="17"/>
      <c r="DG2333" s="17"/>
      <c r="DH2333" s="17"/>
      <c r="DI2333" s="17"/>
      <c r="DJ2333" s="17"/>
      <c r="DK2333" s="17"/>
      <c r="DL2333" s="17"/>
      <c r="DM2333" s="17"/>
      <c r="DN2333" s="17"/>
      <c r="DO2333" s="17"/>
      <c r="DP2333" s="17"/>
      <c r="DQ2333" s="17"/>
      <c r="DR2333" s="17"/>
      <c r="DS2333" s="17"/>
      <c r="DT2333" s="17"/>
      <c r="DU2333" s="17"/>
      <c r="DV2333" s="17"/>
      <c r="DW2333" s="17"/>
      <c r="DX2333" s="17"/>
      <c r="DY2333" s="17"/>
      <c r="DZ2333" s="17"/>
      <c r="EA2333" s="17"/>
      <c r="EB2333" s="17"/>
      <c r="EC2333" s="17"/>
      <c r="ED2333" s="17"/>
      <c r="EE2333" s="17"/>
      <c r="EF2333" s="17"/>
      <c r="EG2333" s="17"/>
      <c r="EH2333" s="17"/>
      <c r="EI2333" s="17"/>
      <c r="EJ2333" s="17"/>
      <c r="EK2333" s="17"/>
      <c r="EL2333" s="17"/>
      <c r="EM2333" s="17"/>
      <c r="EN2333" s="17"/>
      <c r="EO2333" s="17"/>
      <c r="EP2333" s="17"/>
      <c r="EQ2333" s="17"/>
      <c r="ER2333" s="17"/>
      <c r="ES2333" s="17"/>
      <c r="ET2333" s="17"/>
      <c r="EU2333" s="17"/>
      <c r="EV2333" s="17"/>
      <c r="EW2333" s="17"/>
      <c r="EX2333" s="17"/>
      <c r="EY2333" s="17"/>
      <c r="EZ2333" s="17"/>
      <c r="FA2333" s="17"/>
      <c r="FB2333" s="17"/>
      <c r="FC2333" s="17"/>
      <c r="FD2333" s="17"/>
      <c r="FE2333" s="17"/>
      <c r="FF2333" s="17"/>
      <c r="FG2333" s="17"/>
      <c r="FH2333" s="17"/>
      <c r="FI2333" s="17"/>
      <c r="FJ2333" s="17"/>
      <c r="FK2333" s="17"/>
      <c r="FL2333" s="17"/>
      <c r="FM2333" s="17"/>
      <c r="FN2333" s="17"/>
      <c r="FO2333" s="17"/>
      <c r="FP2333" s="17"/>
      <c r="FQ2333" s="17"/>
      <c r="FR2333" s="17"/>
      <c r="FS2333" s="17"/>
      <c r="FT2333" s="17"/>
      <c r="FU2333" s="17"/>
      <c r="FV2333" s="17"/>
      <c r="FW2333" s="17"/>
      <c r="FX2333" s="17"/>
      <c r="FY2333" s="17"/>
      <c r="FZ2333" s="17"/>
      <c r="GA2333" s="17"/>
      <c r="GB2333" s="17"/>
      <c r="GC2333" s="17"/>
      <c r="GD2333" s="17"/>
      <c r="GE2333" s="17"/>
      <c r="GF2333" s="17"/>
      <c r="GG2333" s="17"/>
      <c r="GH2333" s="17"/>
      <c r="GI2333" s="17"/>
      <c r="GJ2333" s="17"/>
      <c r="GK2333" s="17"/>
      <c r="GL2333" s="17"/>
      <c r="GM2333" s="17"/>
      <c r="GN2333" s="17"/>
      <c r="GO2333" s="17"/>
      <c r="GP2333" s="17"/>
      <c r="GQ2333" s="17"/>
      <c r="GR2333" s="17"/>
      <c r="GS2333" s="17"/>
      <c r="GT2333" s="17"/>
      <c r="GU2333" s="17"/>
      <c r="GV2333" s="17"/>
      <c r="GW2333" s="17"/>
      <c r="GX2333" s="17"/>
      <c r="GY2333" s="17"/>
      <c r="GZ2333" s="17"/>
      <c r="HA2333" s="17"/>
      <c r="HB2333" s="17"/>
      <c r="HC2333" s="17"/>
      <c r="HD2333" s="17"/>
      <c r="HE2333" s="17"/>
      <c r="HF2333" s="17"/>
      <c r="HG2333" s="17"/>
      <c r="HH2333" s="17"/>
      <c r="HI2333" s="17"/>
      <c r="HJ2333" s="17"/>
      <c r="HK2333" s="17"/>
      <c r="HL2333" s="17"/>
      <c r="HM2333" s="17"/>
      <c r="HN2333" s="17"/>
      <c r="HO2333" s="17"/>
      <c r="HP2333" s="17"/>
      <c r="HQ2333" s="17"/>
      <c r="HR2333" s="17"/>
      <c r="HS2333" s="17"/>
      <c r="HT2333" s="17"/>
      <c r="HU2333" s="17"/>
      <c r="HV2333" s="17"/>
      <c r="HW2333" s="17"/>
      <c r="HX2333" s="17"/>
      <c r="HY2333" s="17"/>
      <c r="HZ2333" s="17"/>
      <c r="IA2333" s="17"/>
      <c r="IB2333" s="17"/>
      <c r="IC2333" s="17"/>
      <c r="ID2333" s="17"/>
      <c r="IE2333" s="17"/>
      <c r="IF2333" s="17"/>
      <c r="IG2333" s="17"/>
      <c r="IH2333" s="17"/>
      <c r="II2333" s="17"/>
      <c r="IJ2333" s="17"/>
      <c r="IK2333" s="17"/>
      <c r="IL2333" s="17"/>
      <c r="IM2333" s="17"/>
      <c r="IN2333" s="17"/>
      <c r="IO2333" s="17"/>
      <c r="IP2333" s="17"/>
      <c r="IQ2333" s="17"/>
      <c r="IR2333" s="17"/>
      <c r="IS2333" s="17"/>
      <c r="IT2333" s="17"/>
      <c r="IU2333" s="17"/>
    </row>
    <row r="2334" spans="2:255" s="18" customFormat="1" ht="30.2" customHeight="1">
      <c r="B2334" s="41"/>
      <c r="C2334" s="12"/>
      <c r="E2334" s="13"/>
      <c r="F2334" s="14"/>
      <c r="H2334" s="19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  <c r="AD2334" s="17"/>
      <c r="AE2334" s="17"/>
      <c r="AF2334" s="17"/>
      <c r="AG2334" s="17"/>
      <c r="AH2334" s="17"/>
      <c r="AI2334" s="17"/>
      <c r="AJ2334" s="17"/>
      <c r="AK2334" s="17"/>
      <c r="AL2334" s="17"/>
      <c r="AM2334" s="17"/>
      <c r="AN2334" s="17"/>
      <c r="AO2334" s="17"/>
      <c r="AP2334" s="17"/>
      <c r="AQ2334" s="17"/>
      <c r="AR2334" s="17"/>
      <c r="AS2334" s="17"/>
      <c r="AT2334" s="17"/>
      <c r="AU2334" s="17"/>
      <c r="AV2334" s="17"/>
      <c r="AW2334" s="17"/>
      <c r="AX2334" s="17"/>
      <c r="AY2334" s="17"/>
      <c r="AZ2334" s="17"/>
      <c r="BA2334" s="17"/>
      <c r="BB2334" s="17"/>
      <c r="BC2334" s="17"/>
      <c r="BD2334" s="17"/>
      <c r="BE2334" s="17"/>
      <c r="BF2334" s="17"/>
      <c r="BG2334" s="17"/>
      <c r="BH2334" s="17"/>
      <c r="BI2334" s="17"/>
      <c r="BJ2334" s="17"/>
      <c r="BK2334" s="17"/>
      <c r="BL2334" s="17"/>
      <c r="BM2334" s="17"/>
      <c r="BN2334" s="17"/>
      <c r="BO2334" s="17"/>
      <c r="BP2334" s="17"/>
      <c r="BQ2334" s="17"/>
      <c r="BR2334" s="17"/>
      <c r="BS2334" s="17"/>
      <c r="BT2334" s="17"/>
      <c r="BU2334" s="17"/>
      <c r="BV2334" s="17"/>
      <c r="BW2334" s="17"/>
      <c r="BX2334" s="17"/>
      <c r="BY2334" s="17"/>
      <c r="BZ2334" s="17"/>
      <c r="CA2334" s="17"/>
      <c r="CB2334" s="17"/>
      <c r="CC2334" s="17"/>
      <c r="CD2334" s="17"/>
      <c r="CE2334" s="17"/>
      <c r="CF2334" s="17"/>
      <c r="CG2334" s="17"/>
      <c r="CH2334" s="17"/>
      <c r="CI2334" s="17"/>
      <c r="CJ2334" s="17"/>
      <c r="CK2334" s="17"/>
      <c r="CL2334" s="17"/>
      <c r="CM2334" s="17"/>
      <c r="CN2334" s="17"/>
      <c r="CO2334" s="17"/>
      <c r="CP2334" s="17"/>
      <c r="CQ2334" s="17"/>
      <c r="CR2334" s="17"/>
      <c r="CS2334" s="17"/>
      <c r="CT2334" s="17"/>
      <c r="CU2334" s="17"/>
      <c r="CV2334" s="17"/>
      <c r="CW2334" s="17"/>
      <c r="CX2334" s="17"/>
      <c r="CY2334" s="17"/>
      <c r="CZ2334" s="17"/>
      <c r="DA2334" s="17"/>
      <c r="DB2334" s="17"/>
      <c r="DC2334" s="17"/>
      <c r="DD2334" s="17"/>
      <c r="DE2334" s="17"/>
      <c r="DF2334" s="17"/>
      <c r="DG2334" s="17"/>
      <c r="DH2334" s="17"/>
      <c r="DI2334" s="17"/>
      <c r="DJ2334" s="17"/>
      <c r="DK2334" s="17"/>
      <c r="DL2334" s="17"/>
      <c r="DM2334" s="17"/>
      <c r="DN2334" s="17"/>
      <c r="DO2334" s="17"/>
      <c r="DP2334" s="17"/>
      <c r="DQ2334" s="17"/>
      <c r="DR2334" s="17"/>
      <c r="DS2334" s="17"/>
      <c r="DT2334" s="17"/>
      <c r="DU2334" s="17"/>
      <c r="DV2334" s="17"/>
      <c r="DW2334" s="17"/>
      <c r="DX2334" s="17"/>
      <c r="DY2334" s="17"/>
      <c r="DZ2334" s="17"/>
      <c r="EA2334" s="17"/>
      <c r="EB2334" s="17"/>
      <c r="EC2334" s="17"/>
      <c r="ED2334" s="17"/>
      <c r="EE2334" s="17"/>
      <c r="EF2334" s="17"/>
      <c r="EG2334" s="17"/>
      <c r="EH2334" s="17"/>
      <c r="EI2334" s="17"/>
      <c r="EJ2334" s="17"/>
      <c r="EK2334" s="17"/>
      <c r="EL2334" s="17"/>
      <c r="EM2334" s="17"/>
      <c r="EN2334" s="17"/>
      <c r="EO2334" s="17"/>
      <c r="EP2334" s="17"/>
      <c r="EQ2334" s="17"/>
      <c r="ER2334" s="17"/>
      <c r="ES2334" s="17"/>
      <c r="ET2334" s="17"/>
      <c r="EU2334" s="17"/>
      <c r="EV2334" s="17"/>
      <c r="EW2334" s="17"/>
      <c r="EX2334" s="17"/>
      <c r="EY2334" s="17"/>
      <c r="EZ2334" s="17"/>
      <c r="FA2334" s="17"/>
      <c r="FB2334" s="17"/>
      <c r="FC2334" s="17"/>
      <c r="FD2334" s="17"/>
      <c r="FE2334" s="17"/>
      <c r="FF2334" s="17"/>
      <c r="FG2334" s="17"/>
      <c r="FH2334" s="17"/>
      <c r="FI2334" s="17"/>
      <c r="FJ2334" s="17"/>
      <c r="FK2334" s="17"/>
      <c r="FL2334" s="17"/>
      <c r="FM2334" s="17"/>
      <c r="FN2334" s="17"/>
      <c r="FO2334" s="17"/>
      <c r="FP2334" s="17"/>
      <c r="FQ2334" s="17"/>
      <c r="FR2334" s="17"/>
      <c r="FS2334" s="17"/>
      <c r="FT2334" s="17"/>
      <c r="FU2334" s="17"/>
      <c r="FV2334" s="17"/>
      <c r="FW2334" s="17"/>
      <c r="FX2334" s="17"/>
      <c r="FY2334" s="17"/>
      <c r="FZ2334" s="17"/>
      <c r="GA2334" s="17"/>
      <c r="GB2334" s="17"/>
      <c r="GC2334" s="17"/>
      <c r="GD2334" s="17"/>
      <c r="GE2334" s="17"/>
      <c r="GF2334" s="17"/>
      <c r="GG2334" s="17"/>
      <c r="GH2334" s="17"/>
      <c r="GI2334" s="17"/>
      <c r="GJ2334" s="17"/>
      <c r="GK2334" s="17"/>
      <c r="GL2334" s="17"/>
      <c r="GM2334" s="17"/>
      <c r="GN2334" s="17"/>
      <c r="GO2334" s="17"/>
      <c r="GP2334" s="17"/>
      <c r="GQ2334" s="17"/>
      <c r="GR2334" s="17"/>
      <c r="GS2334" s="17"/>
      <c r="GT2334" s="17"/>
      <c r="GU2334" s="17"/>
      <c r="GV2334" s="17"/>
      <c r="GW2334" s="17"/>
      <c r="GX2334" s="17"/>
      <c r="GY2334" s="17"/>
      <c r="GZ2334" s="17"/>
      <c r="HA2334" s="17"/>
      <c r="HB2334" s="17"/>
      <c r="HC2334" s="17"/>
      <c r="HD2334" s="17"/>
      <c r="HE2334" s="17"/>
      <c r="HF2334" s="17"/>
      <c r="HG2334" s="17"/>
      <c r="HH2334" s="17"/>
      <c r="HI2334" s="17"/>
      <c r="HJ2334" s="17"/>
      <c r="HK2334" s="17"/>
      <c r="HL2334" s="17"/>
      <c r="HM2334" s="17"/>
      <c r="HN2334" s="17"/>
      <c r="HO2334" s="17"/>
      <c r="HP2334" s="17"/>
      <c r="HQ2334" s="17"/>
      <c r="HR2334" s="17"/>
      <c r="HS2334" s="17"/>
      <c r="HT2334" s="17"/>
      <c r="HU2334" s="17"/>
      <c r="HV2334" s="17"/>
      <c r="HW2334" s="17"/>
      <c r="HX2334" s="17"/>
      <c r="HY2334" s="17"/>
      <c r="HZ2334" s="17"/>
      <c r="IA2334" s="17"/>
      <c r="IB2334" s="17"/>
      <c r="IC2334" s="17"/>
      <c r="ID2334" s="17"/>
      <c r="IE2334" s="17"/>
      <c r="IF2334" s="17"/>
      <c r="IG2334" s="17"/>
      <c r="IH2334" s="17"/>
      <c r="II2334" s="17"/>
      <c r="IJ2334" s="17"/>
      <c r="IK2334" s="17"/>
      <c r="IL2334" s="17"/>
      <c r="IM2334" s="17"/>
      <c r="IN2334" s="17"/>
      <c r="IO2334" s="17"/>
      <c r="IP2334" s="17"/>
      <c r="IQ2334" s="17"/>
      <c r="IR2334" s="17"/>
      <c r="IS2334" s="17"/>
      <c r="IT2334" s="17"/>
      <c r="IU2334" s="17"/>
    </row>
    <row r="2335" spans="2:255" s="18" customFormat="1" ht="30.2" customHeight="1">
      <c r="B2335" s="41"/>
      <c r="C2335" s="12"/>
      <c r="E2335" s="13"/>
      <c r="F2335" s="14"/>
      <c r="H2335" s="19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  <c r="AD2335" s="17"/>
      <c r="AE2335" s="17"/>
      <c r="AF2335" s="17"/>
      <c r="AG2335" s="17"/>
      <c r="AH2335" s="17"/>
      <c r="AI2335" s="17"/>
      <c r="AJ2335" s="17"/>
      <c r="AK2335" s="17"/>
      <c r="AL2335" s="17"/>
      <c r="AM2335" s="17"/>
      <c r="AN2335" s="17"/>
      <c r="AO2335" s="17"/>
      <c r="AP2335" s="17"/>
      <c r="AQ2335" s="17"/>
      <c r="AR2335" s="17"/>
      <c r="AS2335" s="17"/>
      <c r="AT2335" s="17"/>
      <c r="AU2335" s="17"/>
      <c r="AV2335" s="17"/>
      <c r="AW2335" s="17"/>
      <c r="AX2335" s="17"/>
      <c r="AY2335" s="17"/>
      <c r="AZ2335" s="17"/>
      <c r="BA2335" s="17"/>
      <c r="BB2335" s="17"/>
      <c r="BC2335" s="17"/>
      <c r="BD2335" s="17"/>
      <c r="BE2335" s="17"/>
      <c r="BF2335" s="17"/>
      <c r="BG2335" s="17"/>
      <c r="BH2335" s="17"/>
      <c r="BI2335" s="17"/>
      <c r="BJ2335" s="17"/>
      <c r="BK2335" s="17"/>
      <c r="BL2335" s="17"/>
      <c r="BM2335" s="17"/>
      <c r="BN2335" s="17"/>
      <c r="BO2335" s="17"/>
      <c r="BP2335" s="17"/>
      <c r="BQ2335" s="17"/>
      <c r="BR2335" s="17"/>
      <c r="BS2335" s="17"/>
      <c r="BT2335" s="17"/>
      <c r="BU2335" s="17"/>
      <c r="BV2335" s="17"/>
      <c r="BW2335" s="17"/>
      <c r="BX2335" s="17"/>
      <c r="BY2335" s="17"/>
      <c r="BZ2335" s="17"/>
      <c r="CA2335" s="17"/>
      <c r="CB2335" s="17"/>
      <c r="CC2335" s="17"/>
      <c r="CD2335" s="17"/>
      <c r="CE2335" s="17"/>
      <c r="CF2335" s="17"/>
      <c r="CG2335" s="17"/>
      <c r="CH2335" s="17"/>
      <c r="CI2335" s="17"/>
      <c r="CJ2335" s="17"/>
      <c r="CK2335" s="17"/>
      <c r="CL2335" s="17"/>
      <c r="CM2335" s="17"/>
      <c r="CN2335" s="17"/>
      <c r="CO2335" s="17"/>
      <c r="CP2335" s="17"/>
      <c r="CQ2335" s="17"/>
      <c r="CR2335" s="17"/>
      <c r="CS2335" s="17"/>
      <c r="CT2335" s="17"/>
      <c r="CU2335" s="17"/>
      <c r="CV2335" s="17"/>
      <c r="CW2335" s="17"/>
      <c r="CX2335" s="17"/>
      <c r="CY2335" s="17"/>
      <c r="CZ2335" s="17"/>
      <c r="DA2335" s="17"/>
      <c r="DB2335" s="17"/>
      <c r="DC2335" s="17"/>
      <c r="DD2335" s="17"/>
      <c r="DE2335" s="17"/>
      <c r="DF2335" s="17"/>
      <c r="DG2335" s="17"/>
      <c r="DH2335" s="17"/>
      <c r="DI2335" s="17"/>
      <c r="DJ2335" s="17"/>
      <c r="DK2335" s="17"/>
      <c r="DL2335" s="17"/>
      <c r="DM2335" s="17"/>
      <c r="DN2335" s="17"/>
      <c r="DO2335" s="17"/>
      <c r="DP2335" s="17"/>
      <c r="DQ2335" s="17"/>
      <c r="DR2335" s="17"/>
      <c r="DS2335" s="17"/>
      <c r="DT2335" s="17"/>
      <c r="DU2335" s="17"/>
      <c r="DV2335" s="17"/>
      <c r="DW2335" s="17"/>
      <c r="DX2335" s="17"/>
      <c r="DY2335" s="17"/>
      <c r="DZ2335" s="17"/>
      <c r="EA2335" s="17"/>
      <c r="EB2335" s="17"/>
      <c r="EC2335" s="17"/>
      <c r="ED2335" s="17"/>
      <c r="EE2335" s="17"/>
      <c r="EF2335" s="17"/>
      <c r="EG2335" s="17"/>
      <c r="EH2335" s="17"/>
      <c r="EI2335" s="17"/>
      <c r="EJ2335" s="17"/>
      <c r="EK2335" s="17"/>
      <c r="EL2335" s="17"/>
      <c r="EM2335" s="17"/>
      <c r="EN2335" s="17"/>
      <c r="EO2335" s="17"/>
      <c r="EP2335" s="17"/>
      <c r="EQ2335" s="17"/>
      <c r="ER2335" s="17"/>
      <c r="ES2335" s="17"/>
      <c r="ET2335" s="17"/>
      <c r="EU2335" s="17"/>
      <c r="EV2335" s="17"/>
      <c r="EW2335" s="17"/>
      <c r="EX2335" s="17"/>
      <c r="EY2335" s="17"/>
      <c r="EZ2335" s="17"/>
      <c r="FA2335" s="17"/>
      <c r="FB2335" s="17"/>
      <c r="FC2335" s="17"/>
      <c r="FD2335" s="17"/>
      <c r="FE2335" s="17"/>
      <c r="FF2335" s="17"/>
      <c r="FG2335" s="17"/>
      <c r="FH2335" s="17"/>
      <c r="FI2335" s="17"/>
      <c r="FJ2335" s="17"/>
      <c r="FK2335" s="17"/>
      <c r="FL2335" s="17"/>
      <c r="FM2335" s="17"/>
      <c r="FN2335" s="17"/>
      <c r="FO2335" s="17"/>
      <c r="FP2335" s="17"/>
      <c r="FQ2335" s="17"/>
      <c r="FR2335" s="17"/>
      <c r="FS2335" s="17"/>
      <c r="FT2335" s="17"/>
      <c r="FU2335" s="17"/>
      <c r="FV2335" s="17"/>
      <c r="FW2335" s="17"/>
      <c r="FX2335" s="17"/>
      <c r="FY2335" s="17"/>
      <c r="FZ2335" s="17"/>
      <c r="GA2335" s="17"/>
      <c r="GB2335" s="17"/>
      <c r="GC2335" s="17"/>
      <c r="GD2335" s="17"/>
      <c r="GE2335" s="17"/>
      <c r="GF2335" s="17"/>
      <c r="GG2335" s="17"/>
      <c r="GH2335" s="17"/>
      <c r="GI2335" s="17"/>
      <c r="GJ2335" s="17"/>
      <c r="GK2335" s="17"/>
      <c r="GL2335" s="17"/>
      <c r="GM2335" s="17"/>
      <c r="GN2335" s="17"/>
      <c r="GO2335" s="17"/>
      <c r="GP2335" s="17"/>
      <c r="GQ2335" s="17"/>
      <c r="GR2335" s="17"/>
      <c r="GS2335" s="17"/>
      <c r="GT2335" s="17"/>
      <c r="GU2335" s="17"/>
      <c r="GV2335" s="17"/>
      <c r="GW2335" s="17"/>
      <c r="GX2335" s="17"/>
      <c r="GY2335" s="17"/>
      <c r="GZ2335" s="17"/>
      <c r="HA2335" s="17"/>
      <c r="HB2335" s="17"/>
      <c r="HC2335" s="17"/>
      <c r="HD2335" s="17"/>
      <c r="HE2335" s="17"/>
      <c r="HF2335" s="17"/>
      <c r="HG2335" s="17"/>
      <c r="HH2335" s="17"/>
      <c r="HI2335" s="17"/>
      <c r="HJ2335" s="17"/>
      <c r="HK2335" s="17"/>
      <c r="HL2335" s="17"/>
      <c r="HM2335" s="17"/>
      <c r="HN2335" s="17"/>
      <c r="HO2335" s="17"/>
      <c r="HP2335" s="17"/>
      <c r="HQ2335" s="17"/>
      <c r="HR2335" s="17"/>
      <c r="HS2335" s="17"/>
      <c r="HT2335" s="17"/>
      <c r="HU2335" s="17"/>
      <c r="HV2335" s="17"/>
      <c r="HW2335" s="17"/>
      <c r="HX2335" s="17"/>
      <c r="HY2335" s="17"/>
      <c r="HZ2335" s="17"/>
      <c r="IA2335" s="17"/>
      <c r="IB2335" s="17"/>
      <c r="IC2335" s="17"/>
      <c r="ID2335" s="17"/>
      <c r="IE2335" s="17"/>
      <c r="IF2335" s="17"/>
      <c r="IG2335" s="17"/>
      <c r="IH2335" s="17"/>
      <c r="II2335" s="17"/>
      <c r="IJ2335" s="17"/>
      <c r="IK2335" s="17"/>
      <c r="IL2335" s="17"/>
      <c r="IM2335" s="17"/>
      <c r="IN2335" s="17"/>
      <c r="IO2335" s="17"/>
      <c r="IP2335" s="17"/>
      <c r="IQ2335" s="17"/>
      <c r="IR2335" s="17"/>
      <c r="IS2335" s="17"/>
      <c r="IT2335" s="17"/>
      <c r="IU2335" s="17"/>
    </row>
    <row r="2336" spans="2:255" s="18" customFormat="1" ht="30.2" customHeight="1">
      <c r="B2336" s="41"/>
      <c r="C2336" s="12"/>
      <c r="E2336" s="13"/>
      <c r="F2336" s="14"/>
      <c r="H2336" s="19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  <c r="AD2336" s="17"/>
      <c r="AE2336" s="17"/>
      <c r="AF2336" s="17"/>
      <c r="AG2336" s="17"/>
      <c r="AH2336" s="17"/>
      <c r="AI2336" s="17"/>
      <c r="AJ2336" s="17"/>
      <c r="AK2336" s="17"/>
      <c r="AL2336" s="17"/>
      <c r="AM2336" s="17"/>
      <c r="AN2336" s="17"/>
      <c r="AO2336" s="17"/>
      <c r="AP2336" s="17"/>
      <c r="AQ2336" s="17"/>
      <c r="AR2336" s="17"/>
      <c r="AS2336" s="17"/>
      <c r="AT2336" s="17"/>
      <c r="AU2336" s="17"/>
      <c r="AV2336" s="17"/>
      <c r="AW2336" s="17"/>
      <c r="AX2336" s="17"/>
      <c r="AY2336" s="17"/>
      <c r="AZ2336" s="17"/>
      <c r="BA2336" s="17"/>
      <c r="BB2336" s="17"/>
      <c r="BC2336" s="17"/>
      <c r="BD2336" s="17"/>
      <c r="BE2336" s="17"/>
      <c r="BF2336" s="17"/>
      <c r="BG2336" s="17"/>
      <c r="BH2336" s="17"/>
      <c r="BI2336" s="17"/>
      <c r="BJ2336" s="17"/>
      <c r="BK2336" s="17"/>
      <c r="BL2336" s="17"/>
      <c r="BM2336" s="17"/>
      <c r="BN2336" s="17"/>
      <c r="BO2336" s="17"/>
      <c r="BP2336" s="17"/>
      <c r="BQ2336" s="17"/>
      <c r="BR2336" s="17"/>
      <c r="BS2336" s="17"/>
      <c r="BT2336" s="17"/>
      <c r="BU2336" s="17"/>
      <c r="BV2336" s="17"/>
      <c r="BW2336" s="17"/>
      <c r="BX2336" s="17"/>
      <c r="BY2336" s="17"/>
      <c r="BZ2336" s="17"/>
      <c r="CA2336" s="17"/>
      <c r="CB2336" s="17"/>
      <c r="CC2336" s="17"/>
      <c r="CD2336" s="17"/>
      <c r="CE2336" s="17"/>
      <c r="CF2336" s="17"/>
      <c r="CG2336" s="17"/>
      <c r="CH2336" s="17"/>
      <c r="CI2336" s="17"/>
      <c r="CJ2336" s="17"/>
      <c r="CK2336" s="17"/>
      <c r="CL2336" s="17"/>
      <c r="CM2336" s="17"/>
      <c r="CN2336" s="17"/>
      <c r="CO2336" s="17"/>
      <c r="CP2336" s="17"/>
      <c r="CQ2336" s="17"/>
      <c r="CR2336" s="17"/>
      <c r="CS2336" s="17"/>
      <c r="CT2336" s="17"/>
      <c r="CU2336" s="17"/>
      <c r="CV2336" s="17"/>
      <c r="CW2336" s="17"/>
      <c r="CX2336" s="17"/>
      <c r="CY2336" s="17"/>
      <c r="CZ2336" s="17"/>
      <c r="DA2336" s="17"/>
      <c r="DB2336" s="17"/>
      <c r="DC2336" s="17"/>
      <c r="DD2336" s="17"/>
      <c r="DE2336" s="17"/>
      <c r="DF2336" s="17"/>
      <c r="DG2336" s="17"/>
      <c r="DH2336" s="17"/>
      <c r="DI2336" s="17"/>
      <c r="DJ2336" s="17"/>
      <c r="DK2336" s="17"/>
      <c r="DL2336" s="17"/>
      <c r="DM2336" s="17"/>
      <c r="DN2336" s="17"/>
      <c r="DO2336" s="17"/>
      <c r="DP2336" s="17"/>
      <c r="DQ2336" s="17"/>
      <c r="DR2336" s="17"/>
      <c r="DS2336" s="17"/>
      <c r="DT2336" s="17"/>
      <c r="DU2336" s="17"/>
      <c r="DV2336" s="17"/>
      <c r="DW2336" s="17"/>
      <c r="DX2336" s="17"/>
      <c r="DY2336" s="17"/>
      <c r="DZ2336" s="17"/>
      <c r="EA2336" s="17"/>
      <c r="EB2336" s="17"/>
      <c r="EC2336" s="17"/>
      <c r="ED2336" s="17"/>
      <c r="EE2336" s="17"/>
      <c r="EF2336" s="17"/>
      <c r="EG2336" s="17"/>
      <c r="EH2336" s="17"/>
      <c r="EI2336" s="17"/>
      <c r="EJ2336" s="17"/>
      <c r="EK2336" s="17"/>
      <c r="EL2336" s="17"/>
      <c r="EM2336" s="17"/>
      <c r="EN2336" s="17"/>
      <c r="EO2336" s="17"/>
      <c r="EP2336" s="17"/>
      <c r="EQ2336" s="17"/>
      <c r="ER2336" s="17"/>
      <c r="ES2336" s="17"/>
      <c r="ET2336" s="17"/>
      <c r="EU2336" s="17"/>
      <c r="EV2336" s="17"/>
      <c r="EW2336" s="17"/>
      <c r="EX2336" s="17"/>
      <c r="EY2336" s="17"/>
      <c r="EZ2336" s="17"/>
      <c r="FA2336" s="17"/>
      <c r="FB2336" s="17"/>
      <c r="FC2336" s="17"/>
      <c r="FD2336" s="17"/>
      <c r="FE2336" s="17"/>
      <c r="FF2336" s="17"/>
      <c r="FG2336" s="17"/>
      <c r="FH2336" s="17"/>
      <c r="FI2336" s="17"/>
      <c r="FJ2336" s="17"/>
      <c r="FK2336" s="17"/>
      <c r="FL2336" s="17"/>
      <c r="FM2336" s="17"/>
      <c r="FN2336" s="17"/>
      <c r="FO2336" s="17"/>
      <c r="FP2336" s="17"/>
      <c r="FQ2336" s="17"/>
      <c r="FR2336" s="17"/>
      <c r="FS2336" s="17"/>
      <c r="FT2336" s="17"/>
      <c r="FU2336" s="17"/>
      <c r="FV2336" s="17"/>
      <c r="FW2336" s="17"/>
      <c r="FX2336" s="17"/>
      <c r="FY2336" s="17"/>
      <c r="FZ2336" s="17"/>
      <c r="GA2336" s="17"/>
      <c r="GB2336" s="17"/>
      <c r="GC2336" s="17"/>
      <c r="GD2336" s="17"/>
      <c r="GE2336" s="17"/>
      <c r="GF2336" s="17"/>
      <c r="GG2336" s="17"/>
      <c r="GH2336" s="17"/>
      <c r="GI2336" s="17"/>
      <c r="GJ2336" s="17"/>
      <c r="GK2336" s="17"/>
      <c r="GL2336" s="17"/>
      <c r="GM2336" s="17"/>
      <c r="GN2336" s="17"/>
      <c r="GO2336" s="17"/>
      <c r="GP2336" s="17"/>
      <c r="GQ2336" s="17"/>
      <c r="GR2336" s="17"/>
      <c r="GS2336" s="17"/>
      <c r="GT2336" s="17"/>
      <c r="GU2336" s="17"/>
      <c r="GV2336" s="17"/>
      <c r="GW2336" s="17"/>
      <c r="GX2336" s="17"/>
      <c r="GY2336" s="17"/>
      <c r="GZ2336" s="17"/>
      <c r="HA2336" s="17"/>
      <c r="HB2336" s="17"/>
      <c r="HC2336" s="17"/>
      <c r="HD2336" s="17"/>
      <c r="HE2336" s="17"/>
      <c r="HF2336" s="17"/>
      <c r="HG2336" s="17"/>
      <c r="HH2336" s="17"/>
      <c r="HI2336" s="17"/>
      <c r="HJ2336" s="17"/>
      <c r="HK2336" s="17"/>
      <c r="HL2336" s="17"/>
      <c r="HM2336" s="17"/>
      <c r="HN2336" s="17"/>
      <c r="HO2336" s="17"/>
      <c r="HP2336" s="17"/>
      <c r="HQ2336" s="17"/>
      <c r="HR2336" s="17"/>
      <c r="HS2336" s="17"/>
      <c r="HT2336" s="17"/>
      <c r="HU2336" s="17"/>
      <c r="HV2336" s="17"/>
      <c r="HW2336" s="17"/>
      <c r="HX2336" s="17"/>
      <c r="HY2336" s="17"/>
      <c r="HZ2336" s="17"/>
      <c r="IA2336" s="17"/>
      <c r="IB2336" s="17"/>
      <c r="IC2336" s="17"/>
      <c r="ID2336" s="17"/>
      <c r="IE2336" s="17"/>
      <c r="IF2336" s="17"/>
      <c r="IG2336" s="17"/>
      <c r="IH2336" s="17"/>
      <c r="II2336" s="17"/>
      <c r="IJ2336" s="17"/>
      <c r="IK2336" s="17"/>
      <c r="IL2336" s="17"/>
      <c r="IM2336" s="17"/>
      <c r="IN2336" s="17"/>
      <c r="IO2336" s="17"/>
      <c r="IP2336" s="17"/>
      <c r="IQ2336" s="17"/>
      <c r="IR2336" s="17"/>
      <c r="IS2336" s="17"/>
      <c r="IT2336" s="17"/>
      <c r="IU2336" s="17"/>
    </row>
    <row r="2337" spans="2:255" s="18" customFormat="1" ht="30.2" customHeight="1">
      <c r="B2337" s="41"/>
      <c r="C2337" s="12"/>
      <c r="E2337" s="13"/>
      <c r="F2337" s="14"/>
      <c r="H2337" s="19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  <c r="AD2337" s="17"/>
      <c r="AE2337" s="17"/>
      <c r="AF2337" s="17"/>
      <c r="AG2337" s="17"/>
      <c r="AH2337" s="17"/>
      <c r="AI2337" s="17"/>
      <c r="AJ2337" s="17"/>
      <c r="AK2337" s="17"/>
      <c r="AL2337" s="17"/>
      <c r="AM2337" s="17"/>
      <c r="AN2337" s="17"/>
      <c r="AO2337" s="17"/>
      <c r="AP2337" s="17"/>
      <c r="AQ2337" s="17"/>
      <c r="AR2337" s="17"/>
      <c r="AS2337" s="17"/>
      <c r="AT2337" s="17"/>
      <c r="AU2337" s="17"/>
      <c r="AV2337" s="17"/>
      <c r="AW2337" s="17"/>
      <c r="AX2337" s="17"/>
      <c r="AY2337" s="17"/>
      <c r="AZ2337" s="17"/>
      <c r="BA2337" s="17"/>
      <c r="BB2337" s="17"/>
      <c r="BC2337" s="17"/>
      <c r="BD2337" s="17"/>
      <c r="BE2337" s="17"/>
      <c r="BF2337" s="17"/>
      <c r="BG2337" s="17"/>
      <c r="BH2337" s="17"/>
      <c r="BI2337" s="17"/>
      <c r="BJ2337" s="17"/>
      <c r="BK2337" s="17"/>
      <c r="BL2337" s="17"/>
      <c r="BM2337" s="17"/>
      <c r="BN2337" s="17"/>
      <c r="BO2337" s="17"/>
      <c r="BP2337" s="17"/>
      <c r="BQ2337" s="17"/>
      <c r="BR2337" s="17"/>
      <c r="BS2337" s="17"/>
      <c r="BT2337" s="17"/>
      <c r="BU2337" s="17"/>
      <c r="BV2337" s="17"/>
      <c r="BW2337" s="17"/>
      <c r="BX2337" s="17"/>
      <c r="BY2337" s="17"/>
      <c r="BZ2337" s="17"/>
      <c r="CA2337" s="17"/>
      <c r="CB2337" s="17"/>
      <c r="CC2337" s="17"/>
      <c r="CD2337" s="17"/>
      <c r="CE2337" s="17"/>
      <c r="CF2337" s="17"/>
      <c r="CG2337" s="17"/>
      <c r="CH2337" s="17"/>
      <c r="CI2337" s="17"/>
      <c r="CJ2337" s="17"/>
      <c r="CK2337" s="17"/>
      <c r="CL2337" s="17"/>
      <c r="CM2337" s="17"/>
      <c r="CN2337" s="17"/>
      <c r="CO2337" s="17"/>
      <c r="CP2337" s="17"/>
      <c r="CQ2337" s="17"/>
      <c r="CR2337" s="17"/>
      <c r="CS2337" s="17"/>
      <c r="CT2337" s="17"/>
      <c r="CU2337" s="17"/>
      <c r="CV2337" s="17"/>
      <c r="CW2337" s="17"/>
      <c r="CX2337" s="17"/>
      <c r="CY2337" s="17"/>
      <c r="CZ2337" s="17"/>
      <c r="DA2337" s="17"/>
      <c r="DB2337" s="17"/>
      <c r="DC2337" s="17"/>
      <c r="DD2337" s="17"/>
      <c r="DE2337" s="17"/>
      <c r="DF2337" s="17"/>
      <c r="DG2337" s="17"/>
      <c r="DH2337" s="17"/>
      <c r="DI2337" s="17"/>
      <c r="DJ2337" s="17"/>
      <c r="DK2337" s="17"/>
      <c r="DL2337" s="17"/>
      <c r="DM2337" s="17"/>
      <c r="DN2337" s="17"/>
      <c r="DO2337" s="17"/>
      <c r="DP2337" s="17"/>
      <c r="DQ2337" s="17"/>
      <c r="DR2337" s="17"/>
      <c r="DS2337" s="17"/>
      <c r="DT2337" s="17"/>
      <c r="DU2337" s="17"/>
      <c r="DV2337" s="17"/>
      <c r="DW2337" s="17"/>
      <c r="DX2337" s="17"/>
      <c r="DY2337" s="17"/>
      <c r="DZ2337" s="17"/>
      <c r="EA2337" s="17"/>
      <c r="EB2337" s="17"/>
      <c r="EC2337" s="17"/>
      <c r="ED2337" s="17"/>
      <c r="EE2337" s="17"/>
      <c r="EF2337" s="17"/>
      <c r="EG2337" s="17"/>
      <c r="EH2337" s="17"/>
      <c r="EI2337" s="17"/>
      <c r="EJ2337" s="17"/>
      <c r="EK2337" s="17"/>
      <c r="EL2337" s="17"/>
      <c r="EM2337" s="17"/>
      <c r="EN2337" s="17"/>
      <c r="EO2337" s="17"/>
      <c r="EP2337" s="17"/>
      <c r="EQ2337" s="17"/>
      <c r="ER2337" s="17"/>
      <c r="ES2337" s="17"/>
      <c r="ET2337" s="17"/>
      <c r="EU2337" s="17"/>
      <c r="EV2337" s="17"/>
      <c r="EW2337" s="17"/>
      <c r="EX2337" s="17"/>
      <c r="EY2337" s="17"/>
      <c r="EZ2337" s="17"/>
      <c r="FA2337" s="17"/>
      <c r="FB2337" s="17"/>
      <c r="FC2337" s="17"/>
      <c r="FD2337" s="17"/>
      <c r="FE2337" s="17"/>
      <c r="FF2337" s="17"/>
      <c r="FG2337" s="17"/>
      <c r="FH2337" s="17"/>
      <c r="FI2337" s="17"/>
      <c r="FJ2337" s="17"/>
      <c r="FK2337" s="17"/>
      <c r="FL2337" s="17"/>
      <c r="FM2337" s="17"/>
      <c r="FN2337" s="17"/>
      <c r="FO2337" s="17"/>
      <c r="FP2337" s="17"/>
      <c r="FQ2337" s="17"/>
      <c r="FR2337" s="17"/>
      <c r="FS2337" s="17"/>
      <c r="FT2337" s="17"/>
      <c r="FU2337" s="17"/>
      <c r="FV2337" s="17"/>
      <c r="FW2337" s="17"/>
      <c r="FX2337" s="17"/>
      <c r="FY2337" s="17"/>
      <c r="FZ2337" s="17"/>
      <c r="GA2337" s="17"/>
      <c r="GB2337" s="17"/>
      <c r="GC2337" s="17"/>
      <c r="GD2337" s="17"/>
      <c r="GE2337" s="17"/>
      <c r="GF2337" s="17"/>
      <c r="GG2337" s="17"/>
      <c r="GH2337" s="17"/>
      <c r="GI2337" s="17"/>
      <c r="GJ2337" s="17"/>
      <c r="GK2337" s="17"/>
      <c r="GL2337" s="17"/>
      <c r="GM2337" s="17"/>
      <c r="GN2337" s="17"/>
      <c r="GO2337" s="17"/>
      <c r="GP2337" s="17"/>
      <c r="GQ2337" s="17"/>
      <c r="GR2337" s="17"/>
      <c r="GS2337" s="17"/>
      <c r="GT2337" s="17"/>
      <c r="GU2337" s="17"/>
      <c r="GV2337" s="17"/>
      <c r="GW2337" s="17"/>
      <c r="GX2337" s="17"/>
      <c r="GY2337" s="17"/>
      <c r="GZ2337" s="17"/>
      <c r="HA2337" s="17"/>
      <c r="HB2337" s="17"/>
      <c r="HC2337" s="17"/>
      <c r="HD2337" s="17"/>
      <c r="HE2337" s="17"/>
      <c r="HF2337" s="17"/>
      <c r="HG2337" s="17"/>
      <c r="HH2337" s="17"/>
      <c r="HI2337" s="17"/>
      <c r="HJ2337" s="17"/>
      <c r="HK2337" s="17"/>
      <c r="HL2337" s="17"/>
      <c r="HM2337" s="17"/>
      <c r="HN2337" s="17"/>
      <c r="HO2337" s="17"/>
      <c r="HP2337" s="17"/>
      <c r="HQ2337" s="17"/>
      <c r="HR2337" s="17"/>
      <c r="HS2337" s="17"/>
      <c r="HT2337" s="17"/>
      <c r="HU2337" s="17"/>
      <c r="HV2337" s="17"/>
      <c r="HW2337" s="17"/>
      <c r="HX2337" s="17"/>
      <c r="HY2337" s="17"/>
      <c r="HZ2337" s="17"/>
      <c r="IA2337" s="17"/>
      <c r="IB2337" s="17"/>
      <c r="IC2337" s="17"/>
      <c r="ID2337" s="17"/>
      <c r="IE2337" s="17"/>
      <c r="IF2337" s="17"/>
      <c r="IG2337" s="17"/>
      <c r="IH2337" s="17"/>
      <c r="II2337" s="17"/>
      <c r="IJ2337" s="17"/>
      <c r="IK2337" s="17"/>
      <c r="IL2337" s="17"/>
      <c r="IM2337" s="17"/>
      <c r="IN2337" s="17"/>
      <c r="IO2337" s="17"/>
      <c r="IP2337" s="17"/>
      <c r="IQ2337" s="17"/>
      <c r="IR2337" s="17"/>
      <c r="IS2337" s="17"/>
      <c r="IT2337" s="17"/>
      <c r="IU2337" s="17"/>
    </row>
    <row r="2338" spans="2:255" s="18" customFormat="1" ht="30.2" customHeight="1">
      <c r="B2338" s="41"/>
      <c r="C2338" s="12"/>
      <c r="E2338" s="13"/>
      <c r="F2338" s="14"/>
      <c r="H2338" s="19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  <c r="AD2338" s="17"/>
      <c r="AE2338" s="17"/>
      <c r="AF2338" s="17"/>
      <c r="AG2338" s="17"/>
      <c r="AH2338" s="17"/>
      <c r="AI2338" s="17"/>
      <c r="AJ2338" s="17"/>
      <c r="AK2338" s="17"/>
      <c r="AL2338" s="17"/>
      <c r="AM2338" s="17"/>
      <c r="AN2338" s="17"/>
      <c r="AO2338" s="17"/>
      <c r="AP2338" s="17"/>
      <c r="AQ2338" s="17"/>
      <c r="AR2338" s="17"/>
      <c r="AS2338" s="17"/>
      <c r="AT2338" s="17"/>
      <c r="AU2338" s="17"/>
      <c r="AV2338" s="17"/>
      <c r="AW2338" s="17"/>
      <c r="AX2338" s="17"/>
      <c r="AY2338" s="17"/>
      <c r="AZ2338" s="17"/>
      <c r="BA2338" s="17"/>
      <c r="BB2338" s="17"/>
      <c r="BC2338" s="17"/>
      <c r="BD2338" s="17"/>
      <c r="BE2338" s="17"/>
      <c r="BF2338" s="17"/>
      <c r="BG2338" s="17"/>
      <c r="BH2338" s="17"/>
      <c r="BI2338" s="17"/>
      <c r="BJ2338" s="17"/>
      <c r="BK2338" s="17"/>
      <c r="BL2338" s="17"/>
      <c r="BM2338" s="17"/>
      <c r="BN2338" s="17"/>
      <c r="BO2338" s="17"/>
      <c r="BP2338" s="17"/>
      <c r="BQ2338" s="17"/>
      <c r="BR2338" s="17"/>
      <c r="BS2338" s="17"/>
      <c r="BT2338" s="17"/>
      <c r="BU2338" s="17"/>
      <c r="BV2338" s="17"/>
      <c r="BW2338" s="17"/>
      <c r="BX2338" s="17"/>
      <c r="BY2338" s="17"/>
      <c r="BZ2338" s="17"/>
      <c r="CA2338" s="17"/>
      <c r="CB2338" s="17"/>
      <c r="CC2338" s="17"/>
      <c r="CD2338" s="17"/>
      <c r="CE2338" s="17"/>
      <c r="CF2338" s="17"/>
      <c r="CG2338" s="17"/>
      <c r="CH2338" s="17"/>
      <c r="CI2338" s="17"/>
      <c r="CJ2338" s="17"/>
      <c r="CK2338" s="17"/>
      <c r="CL2338" s="17"/>
      <c r="CM2338" s="17"/>
      <c r="CN2338" s="17"/>
      <c r="CO2338" s="17"/>
      <c r="CP2338" s="17"/>
      <c r="CQ2338" s="17"/>
      <c r="CR2338" s="17"/>
      <c r="CS2338" s="17"/>
      <c r="CT2338" s="17"/>
      <c r="CU2338" s="17"/>
      <c r="CV2338" s="17"/>
      <c r="CW2338" s="17"/>
      <c r="CX2338" s="17"/>
      <c r="CY2338" s="17"/>
      <c r="CZ2338" s="17"/>
      <c r="DA2338" s="17"/>
      <c r="DB2338" s="17"/>
      <c r="DC2338" s="17"/>
      <c r="DD2338" s="17"/>
      <c r="DE2338" s="17"/>
      <c r="DF2338" s="17"/>
      <c r="DG2338" s="17"/>
      <c r="DH2338" s="17"/>
      <c r="DI2338" s="17"/>
      <c r="DJ2338" s="17"/>
      <c r="DK2338" s="17"/>
      <c r="DL2338" s="17"/>
      <c r="DM2338" s="17"/>
      <c r="DN2338" s="17"/>
      <c r="DO2338" s="17"/>
      <c r="DP2338" s="17"/>
      <c r="DQ2338" s="17"/>
      <c r="DR2338" s="17"/>
      <c r="DS2338" s="17"/>
      <c r="DT2338" s="17"/>
      <c r="DU2338" s="17"/>
      <c r="DV2338" s="17"/>
      <c r="DW2338" s="17"/>
      <c r="DX2338" s="17"/>
      <c r="DY2338" s="17"/>
      <c r="DZ2338" s="17"/>
      <c r="EA2338" s="17"/>
      <c r="EB2338" s="17"/>
      <c r="EC2338" s="17"/>
      <c r="ED2338" s="17"/>
      <c r="EE2338" s="17"/>
      <c r="EF2338" s="17"/>
      <c r="EG2338" s="17"/>
      <c r="EH2338" s="17"/>
      <c r="EI2338" s="17"/>
      <c r="EJ2338" s="17"/>
      <c r="EK2338" s="17"/>
      <c r="EL2338" s="17"/>
      <c r="EM2338" s="17"/>
      <c r="EN2338" s="17"/>
      <c r="EO2338" s="17"/>
      <c r="EP2338" s="17"/>
      <c r="EQ2338" s="17"/>
      <c r="ER2338" s="17"/>
      <c r="ES2338" s="17"/>
      <c r="ET2338" s="17"/>
      <c r="EU2338" s="17"/>
      <c r="EV2338" s="17"/>
      <c r="EW2338" s="17"/>
      <c r="EX2338" s="17"/>
      <c r="EY2338" s="17"/>
      <c r="EZ2338" s="17"/>
      <c r="FA2338" s="17"/>
      <c r="FB2338" s="17"/>
      <c r="FC2338" s="17"/>
      <c r="FD2338" s="17"/>
      <c r="FE2338" s="17"/>
      <c r="FF2338" s="17"/>
      <c r="FG2338" s="17"/>
      <c r="FH2338" s="17"/>
      <c r="FI2338" s="17"/>
      <c r="FJ2338" s="17"/>
      <c r="FK2338" s="17"/>
      <c r="FL2338" s="17"/>
      <c r="FM2338" s="17"/>
      <c r="FN2338" s="17"/>
      <c r="FO2338" s="17"/>
      <c r="FP2338" s="17"/>
      <c r="FQ2338" s="17"/>
      <c r="FR2338" s="17"/>
      <c r="FS2338" s="17"/>
      <c r="FT2338" s="17"/>
      <c r="FU2338" s="17"/>
      <c r="FV2338" s="17"/>
      <c r="FW2338" s="17"/>
      <c r="FX2338" s="17"/>
      <c r="FY2338" s="17"/>
      <c r="FZ2338" s="17"/>
      <c r="GA2338" s="17"/>
      <c r="GB2338" s="17"/>
      <c r="GC2338" s="17"/>
      <c r="GD2338" s="17"/>
      <c r="GE2338" s="17"/>
      <c r="GF2338" s="17"/>
      <c r="GG2338" s="17"/>
      <c r="GH2338" s="17"/>
      <c r="GI2338" s="17"/>
      <c r="GJ2338" s="17"/>
      <c r="GK2338" s="17"/>
      <c r="GL2338" s="17"/>
      <c r="GM2338" s="17"/>
      <c r="GN2338" s="17"/>
      <c r="GO2338" s="17"/>
      <c r="GP2338" s="17"/>
      <c r="GQ2338" s="17"/>
      <c r="GR2338" s="17"/>
      <c r="GS2338" s="17"/>
      <c r="GT2338" s="17"/>
      <c r="GU2338" s="17"/>
      <c r="GV2338" s="17"/>
      <c r="GW2338" s="17"/>
      <c r="GX2338" s="17"/>
      <c r="GY2338" s="17"/>
      <c r="GZ2338" s="17"/>
      <c r="HA2338" s="17"/>
      <c r="HB2338" s="17"/>
      <c r="HC2338" s="17"/>
      <c r="HD2338" s="17"/>
      <c r="HE2338" s="17"/>
      <c r="HF2338" s="17"/>
      <c r="HG2338" s="17"/>
      <c r="HH2338" s="17"/>
      <c r="HI2338" s="17"/>
      <c r="HJ2338" s="17"/>
      <c r="HK2338" s="17"/>
      <c r="HL2338" s="17"/>
      <c r="HM2338" s="17"/>
      <c r="HN2338" s="17"/>
      <c r="HO2338" s="17"/>
      <c r="HP2338" s="17"/>
      <c r="HQ2338" s="17"/>
      <c r="HR2338" s="17"/>
      <c r="HS2338" s="17"/>
      <c r="HT2338" s="17"/>
      <c r="HU2338" s="17"/>
      <c r="HV2338" s="17"/>
      <c r="HW2338" s="17"/>
      <c r="HX2338" s="17"/>
      <c r="HY2338" s="17"/>
      <c r="HZ2338" s="17"/>
      <c r="IA2338" s="17"/>
      <c r="IB2338" s="17"/>
      <c r="IC2338" s="17"/>
      <c r="ID2338" s="17"/>
      <c r="IE2338" s="17"/>
      <c r="IF2338" s="17"/>
      <c r="IG2338" s="17"/>
      <c r="IH2338" s="17"/>
      <c r="II2338" s="17"/>
      <c r="IJ2338" s="17"/>
      <c r="IK2338" s="17"/>
      <c r="IL2338" s="17"/>
      <c r="IM2338" s="17"/>
      <c r="IN2338" s="17"/>
      <c r="IO2338" s="17"/>
      <c r="IP2338" s="17"/>
      <c r="IQ2338" s="17"/>
      <c r="IR2338" s="17"/>
      <c r="IS2338" s="17"/>
      <c r="IT2338" s="17"/>
      <c r="IU2338" s="17"/>
    </row>
    <row r="2339" spans="2:255" s="18" customFormat="1" ht="30.2" customHeight="1">
      <c r="B2339" s="41"/>
      <c r="C2339" s="12"/>
      <c r="E2339" s="13"/>
      <c r="F2339" s="14"/>
      <c r="H2339" s="19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  <c r="AD2339" s="17"/>
      <c r="AE2339" s="17"/>
      <c r="AF2339" s="17"/>
      <c r="AG2339" s="17"/>
      <c r="AH2339" s="17"/>
      <c r="AI2339" s="17"/>
      <c r="AJ2339" s="17"/>
      <c r="AK2339" s="17"/>
      <c r="AL2339" s="17"/>
      <c r="AM2339" s="17"/>
      <c r="AN2339" s="17"/>
      <c r="AO2339" s="17"/>
      <c r="AP2339" s="17"/>
      <c r="AQ2339" s="17"/>
      <c r="AR2339" s="17"/>
      <c r="AS2339" s="17"/>
      <c r="AT2339" s="17"/>
      <c r="AU2339" s="17"/>
      <c r="AV2339" s="17"/>
      <c r="AW2339" s="17"/>
      <c r="AX2339" s="17"/>
      <c r="AY2339" s="17"/>
      <c r="AZ2339" s="17"/>
      <c r="BA2339" s="17"/>
      <c r="BB2339" s="17"/>
      <c r="BC2339" s="17"/>
      <c r="BD2339" s="17"/>
      <c r="BE2339" s="17"/>
      <c r="BF2339" s="17"/>
      <c r="BG2339" s="17"/>
      <c r="BH2339" s="17"/>
      <c r="BI2339" s="17"/>
      <c r="BJ2339" s="17"/>
      <c r="BK2339" s="17"/>
      <c r="BL2339" s="17"/>
      <c r="BM2339" s="17"/>
      <c r="BN2339" s="17"/>
      <c r="BO2339" s="17"/>
      <c r="BP2339" s="17"/>
      <c r="BQ2339" s="17"/>
      <c r="BR2339" s="17"/>
      <c r="BS2339" s="17"/>
      <c r="BT2339" s="17"/>
      <c r="BU2339" s="17"/>
      <c r="BV2339" s="17"/>
      <c r="BW2339" s="17"/>
      <c r="BX2339" s="17"/>
      <c r="BY2339" s="17"/>
      <c r="BZ2339" s="17"/>
      <c r="CA2339" s="17"/>
      <c r="CB2339" s="17"/>
      <c r="CC2339" s="17"/>
      <c r="CD2339" s="17"/>
      <c r="CE2339" s="17"/>
      <c r="CF2339" s="17"/>
      <c r="CG2339" s="17"/>
      <c r="CH2339" s="17"/>
      <c r="CI2339" s="17"/>
      <c r="CJ2339" s="17"/>
      <c r="CK2339" s="17"/>
      <c r="CL2339" s="17"/>
      <c r="CM2339" s="17"/>
      <c r="CN2339" s="17"/>
      <c r="CO2339" s="17"/>
      <c r="CP2339" s="17"/>
      <c r="CQ2339" s="17"/>
      <c r="CR2339" s="17"/>
      <c r="CS2339" s="17"/>
      <c r="CT2339" s="17"/>
      <c r="CU2339" s="17"/>
      <c r="CV2339" s="17"/>
      <c r="CW2339" s="17"/>
      <c r="CX2339" s="17"/>
      <c r="CY2339" s="17"/>
      <c r="CZ2339" s="17"/>
      <c r="DA2339" s="17"/>
      <c r="DB2339" s="17"/>
      <c r="DC2339" s="17"/>
      <c r="DD2339" s="17"/>
      <c r="DE2339" s="17"/>
      <c r="DF2339" s="17"/>
      <c r="DG2339" s="17"/>
      <c r="DH2339" s="17"/>
      <c r="DI2339" s="17"/>
      <c r="DJ2339" s="17"/>
      <c r="DK2339" s="17"/>
      <c r="DL2339" s="17"/>
      <c r="DM2339" s="17"/>
      <c r="DN2339" s="17"/>
      <c r="DO2339" s="17"/>
      <c r="DP2339" s="17"/>
      <c r="DQ2339" s="17"/>
      <c r="DR2339" s="17"/>
      <c r="DS2339" s="17"/>
      <c r="DT2339" s="17"/>
      <c r="DU2339" s="17"/>
      <c r="DV2339" s="17"/>
      <c r="DW2339" s="17"/>
      <c r="DX2339" s="17"/>
      <c r="DY2339" s="17"/>
      <c r="DZ2339" s="17"/>
      <c r="EA2339" s="17"/>
      <c r="EB2339" s="17"/>
      <c r="EC2339" s="17"/>
      <c r="ED2339" s="17"/>
      <c r="EE2339" s="17"/>
      <c r="EF2339" s="17"/>
      <c r="EG2339" s="17"/>
      <c r="EH2339" s="17"/>
      <c r="EI2339" s="17"/>
      <c r="EJ2339" s="17"/>
      <c r="EK2339" s="17"/>
      <c r="EL2339" s="17"/>
      <c r="EM2339" s="17"/>
      <c r="EN2339" s="17"/>
      <c r="EO2339" s="17"/>
      <c r="EP2339" s="17"/>
      <c r="EQ2339" s="17"/>
      <c r="ER2339" s="17"/>
      <c r="ES2339" s="17"/>
      <c r="ET2339" s="17"/>
      <c r="EU2339" s="17"/>
      <c r="EV2339" s="17"/>
      <c r="EW2339" s="17"/>
      <c r="EX2339" s="17"/>
      <c r="EY2339" s="17"/>
      <c r="EZ2339" s="17"/>
      <c r="FA2339" s="17"/>
      <c r="FB2339" s="17"/>
      <c r="FC2339" s="17"/>
      <c r="FD2339" s="17"/>
      <c r="FE2339" s="17"/>
      <c r="FF2339" s="17"/>
      <c r="FG2339" s="17"/>
      <c r="FH2339" s="17"/>
      <c r="FI2339" s="17"/>
      <c r="FJ2339" s="17"/>
      <c r="FK2339" s="17"/>
      <c r="FL2339" s="17"/>
      <c r="FM2339" s="17"/>
      <c r="FN2339" s="17"/>
      <c r="FO2339" s="17"/>
      <c r="FP2339" s="17"/>
      <c r="FQ2339" s="17"/>
      <c r="FR2339" s="17"/>
      <c r="FS2339" s="17"/>
      <c r="FT2339" s="17"/>
      <c r="FU2339" s="17"/>
      <c r="FV2339" s="17"/>
      <c r="FW2339" s="17"/>
      <c r="FX2339" s="17"/>
      <c r="FY2339" s="17"/>
      <c r="FZ2339" s="17"/>
      <c r="GA2339" s="17"/>
      <c r="GB2339" s="17"/>
      <c r="GC2339" s="17"/>
      <c r="GD2339" s="17"/>
      <c r="GE2339" s="17"/>
      <c r="GF2339" s="17"/>
      <c r="GG2339" s="17"/>
      <c r="GH2339" s="17"/>
      <c r="GI2339" s="17"/>
      <c r="GJ2339" s="17"/>
      <c r="GK2339" s="17"/>
      <c r="GL2339" s="17"/>
      <c r="GM2339" s="17"/>
      <c r="GN2339" s="17"/>
      <c r="GO2339" s="17"/>
      <c r="GP2339" s="17"/>
      <c r="GQ2339" s="17"/>
      <c r="GR2339" s="17"/>
      <c r="GS2339" s="17"/>
      <c r="GT2339" s="17"/>
      <c r="GU2339" s="17"/>
      <c r="GV2339" s="17"/>
      <c r="GW2339" s="17"/>
      <c r="GX2339" s="17"/>
      <c r="GY2339" s="17"/>
      <c r="GZ2339" s="17"/>
      <c r="HA2339" s="17"/>
      <c r="HB2339" s="17"/>
      <c r="HC2339" s="17"/>
      <c r="HD2339" s="17"/>
      <c r="HE2339" s="17"/>
      <c r="HF2339" s="17"/>
      <c r="HG2339" s="17"/>
      <c r="HH2339" s="17"/>
      <c r="HI2339" s="17"/>
      <c r="HJ2339" s="17"/>
      <c r="HK2339" s="17"/>
      <c r="HL2339" s="17"/>
      <c r="HM2339" s="17"/>
      <c r="HN2339" s="17"/>
      <c r="HO2339" s="17"/>
      <c r="HP2339" s="17"/>
      <c r="HQ2339" s="17"/>
      <c r="HR2339" s="17"/>
      <c r="HS2339" s="17"/>
      <c r="HT2339" s="17"/>
      <c r="HU2339" s="17"/>
      <c r="HV2339" s="17"/>
      <c r="HW2339" s="17"/>
      <c r="HX2339" s="17"/>
      <c r="HY2339" s="17"/>
      <c r="HZ2339" s="17"/>
      <c r="IA2339" s="17"/>
      <c r="IB2339" s="17"/>
      <c r="IC2339" s="17"/>
      <c r="ID2339" s="17"/>
      <c r="IE2339" s="17"/>
      <c r="IF2339" s="17"/>
      <c r="IG2339" s="17"/>
      <c r="IH2339" s="17"/>
      <c r="II2339" s="17"/>
      <c r="IJ2339" s="17"/>
      <c r="IK2339" s="17"/>
      <c r="IL2339" s="17"/>
      <c r="IM2339" s="17"/>
      <c r="IN2339" s="17"/>
      <c r="IO2339" s="17"/>
      <c r="IP2339" s="17"/>
      <c r="IQ2339" s="17"/>
      <c r="IR2339" s="17"/>
      <c r="IS2339" s="17"/>
      <c r="IT2339" s="17"/>
      <c r="IU2339" s="17"/>
    </row>
    <row r="2340" spans="2:255" s="18" customFormat="1" ht="30.2" customHeight="1">
      <c r="B2340" s="41"/>
      <c r="C2340" s="12"/>
      <c r="E2340" s="13"/>
      <c r="F2340" s="14"/>
      <c r="H2340" s="19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  <c r="AD2340" s="17"/>
      <c r="AE2340" s="17"/>
      <c r="AF2340" s="17"/>
      <c r="AG2340" s="17"/>
      <c r="AH2340" s="17"/>
      <c r="AI2340" s="17"/>
      <c r="AJ2340" s="17"/>
      <c r="AK2340" s="17"/>
      <c r="AL2340" s="17"/>
      <c r="AM2340" s="17"/>
      <c r="AN2340" s="17"/>
      <c r="AO2340" s="17"/>
      <c r="AP2340" s="17"/>
      <c r="AQ2340" s="17"/>
      <c r="AR2340" s="17"/>
      <c r="AS2340" s="17"/>
      <c r="AT2340" s="17"/>
      <c r="AU2340" s="17"/>
      <c r="AV2340" s="17"/>
      <c r="AW2340" s="17"/>
      <c r="AX2340" s="17"/>
      <c r="AY2340" s="17"/>
      <c r="AZ2340" s="17"/>
      <c r="BA2340" s="17"/>
      <c r="BB2340" s="17"/>
      <c r="BC2340" s="17"/>
      <c r="BD2340" s="17"/>
      <c r="BE2340" s="17"/>
      <c r="BF2340" s="17"/>
      <c r="BG2340" s="17"/>
      <c r="BH2340" s="17"/>
      <c r="BI2340" s="17"/>
      <c r="BJ2340" s="17"/>
      <c r="BK2340" s="17"/>
      <c r="BL2340" s="17"/>
      <c r="BM2340" s="17"/>
      <c r="BN2340" s="17"/>
      <c r="BO2340" s="17"/>
      <c r="BP2340" s="17"/>
      <c r="BQ2340" s="17"/>
      <c r="BR2340" s="17"/>
      <c r="BS2340" s="17"/>
      <c r="BT2340" s="17"/>
      <c r="BU2340" s="17"/>
      <c r="BV2340" s="17"/>
      <c r="BW2340" s="17"/>
      <c r="BX2340" s="17"/>
      <c r="BY2340" s="17"/>
      <c r="BZ2340" s="17"/>
      <c r="CA2340" s="17"/>
      <c r="CB2340" s="17"/>
      <c r="CC2340" s="17"/>
      <c r="CD2340" s="17"/>
      <c r="CE2340" s="17"/>
      <c r="CF2340" s="17"/>
      <c r="CG2340" s="17"/>
      <c r="CH2340" s="17"/>
      <c r="CI2340" s="17"/>
      <c r="CJ2340" s="17"/>
      <c r="CK2340" s="17"/>
      <c r="CL2340" s="17"/>
      <c r="CM2340" s="17"/>
      <c r="CN2340" s="17"/>
      <c r="CO2340" s="17"/>
      <c r="CP2340" s="17"/>
      <c r="CQ2340" s="17"/>
      <c r="CR2340" s="17"/>
      <c r="CS2340" s="17"/>
      <c r="CT2340" s="17"/>
      <c r="CU2340" s="17"/>
      <c r="CV2340" s="17"/>
      <c r="CW2340" s="17"/>
      <c r="CX2340" s="17"/>
      <c r="CY2340" s="17"/>
      <c r="CZ2340" s="17"/>
      <c r="DA2340" s="17"/>
      <c r="DB2340" s="17"/>
      <c r="DC2340" s="17"/>
      <c r="DD2340" s="17"/>
      <c r="DE2340" s="17"/>
      <c r="DF2340" s="17"/>
      <c r="DG2340" s="17"/>
      <c r="DH2340" s="17"/>
      <c r="DI2340" s="17"/>
      <c r="DJ2340" s="17"/>
      <c r="DK2340" s="17"/>
      <c r="DL2340" s="17"/>
      <c r="DM2340" s="17"/>
      <c r="DN2340" s="17"/>
      <c r="DO2340" s="17"/>
      <c r="DP2340" s="17"/>
      <c r="DQ2340" s="17"/>
      <c r="DR2340" s="17"/>
      <c r="DS2340" s="17"/>
      <c r="DT2340" s="17"/>
      <c r="DU2340" s="17"/>
      <c r="DV2340" s="17"/>
      <c r="DW2340" s="17"/>
      <c r="DX2340" s="17"/>
      <c r="DY2340" s="17"/>
      <c r="DZ2340" s="17"/>
      <c r="EA2340" s="17"/>
      <c r="EB2340" s="17"/>
      <c r="EC2340" s="17"/>
      <c r="ED2340" s="17"/>
      <c r="EE2340" s="17"/>
      <c r="EF2340" s="17"/>
      <c r="EG2340" s="17"/>
      <c r="EH2340" s="17"/>
      <c r="EI2340" s="17"/>
      <c r="EJ2340" s="17"/>
      <c r="EK2340" s="17"/>
      <c r="EL2340" s="17"/>
      <c r="EM2340" s="17"/>
      <c r="EN2340" s="17"/>
      <c r="EO2340" s="17"/>
      <c r="EP2340" s="17"/>
      <c r="EQ2340" s="17"/>
      <c r="ER2340" s="17"/>
      <c r="ES2340" s="17"/>
      <c r="ET2340" s="17"/>
      <c r="EU2340" s="17"/>
      <c r="EV2340" s="17"/>
      <c r="EW2340" s="17"/>
      <c r="EX2340" s="17"/>
      <c r="EY2340" s="17"/>
      <c r="EZ2340" s="17"/>
      <c r="FA2340" s="17"/>
      <c r="FB2340" s="17"/>
      <c r="FC2340" s="17"/>
      <c r="FD2340" s="17"/>
      <c r="FE2340" s="17"/>
      <c r="FF2340" s="17"/>
      <c r="FG2340" s="17"/>
      <c r="FH2340" s="17"/>
      <c r="FI2340" s="17"/>
      <c r="FJ2340" s="17"/>
      <c r="FK2340" s="17"/>
      <c r="FL2340" s="17"/>
      <c r="FM2340" s="17"/>
      <c r="FN2340" s="17"/>
      <c r="FO2340" s="17"/>
      <c r="FP2340" s="17"/>
      <c r="FQ2340" s="17"/>
      <c r="FR2340" s="17"/>
      <c r="FS2340" s="17"/>
      <c r="FT2340" s="17"/>
      <c r="FU2340" s="17"/>
      <c r="FV2340" s="17"/>
      <c r="FW2340" s="17"/>
      <c r="FX2340" s="17"/>
      <c r="FY2340" s="17"/>
      <c r="FZ2340" s="17"/>
      <c r="GA2340" s="17"/>
      <c r="GB2340" s="17"/>
      <c r="GC2340" s="17"/>
      <c r="GD2340" s="17"/>
      <c r="GE2340" s="17"/>
      <c r="GF2340" s="17"/>
      <c r="GG2340" s="17"/>
      <c r="GH2340" s="17"/>
      <c r="GI2340" s="17"/>
      <c r="GJ2340" s="17"/>
      <c r="GK2340" s="17"/>
      <c r="GL2340" s="17"/>
      <c r="GM2340" s="17"/>
      <c r="GN2340" s="17"/>
      <c r="GO2340" s="17"/>
      <c r="GP2340" s="17"/>
      <c r="GQ2340" s="17"/>
      <c r="GR2340" s="17"/>
      <c r="GS2340" s="17"/>
      <c r="GT2340" s="17"/>
      <c r="GU2340" s="17"/>
      <c r="GV2340" s="17"/>
      <c r="GW2340" s="17"/>
      <c r="GX2340" s="17"/>
      <c r="GY2340" s="17"/>
      <c r="GZ2340" s="17"/>
      <c r="HA2340" s="17"/>
      <c r="HB2340" s="17"/>
      <c r="HC2340" s="17"/>
      <c r="HD2340" s="17"/>
      <c r="HE2340" s="17"/>
      <c r="HF2340" s="17"/>
      <c r="HG2340" s="17"/>
      <c r="HH2340" s="17"/>
      <c r="HI2340" s="17"/>
      <c r="HJ2340" s="17"/>
      <c r="HK2340" s="17"/>
      <c r="HL2340" s="17"/>
      <c r="HM2340" s="17"/>
      <c r="HN2340" s="17"/>
      <c r="HO2340" s="17"/>
      <c r="HP2340" s="17"/>
      <c r="HQ2340" s="17"/>
      <c r="HR2340" s="17"/>
      <c r="HS2340" s="17"/>
      <c r="HT2340" s="17"/>
      <c r="HU2340" s="17"/>
      <c r="HV2340" s="17"/>
      <c r="HW2340" s="17"/>
      <c r="HX2340" s="17"/>
      <c r="HY2340" s="17"/>
      <c r="HZ2340" s="17"/>
      <c r="IA2340" s="17"/>
      <c r="IB2340" s="17"/>
      <c r="IC2340" s="17"/>
      <c r="ID2340" s="17"/>
      <c r="IE2340" s="17"/>
      <c r="IF2340" s="17"/>
      <c r="IG2340" s="17"/>
      <c r="IH2340" s="17"/>
      <c r="II2340" s="17"/>
      <c r="IJ2340" s="17"/>
      <c r="IK2340" s="17"/>
      <c r="IL2340" s="17"/>
      <c r="IM2340" s="17"/>
      <c r="IN2340" s="17"/>
      <c r="IO2340" s="17"/>
      <c r="IP2340" s="17"/>
      <c r="IQ2340" s="17"/>
      <c r="IR2340" s="17"/>
      <c r="IS2340" s="17"/>
      <c r="IT2340" s="17"/>
      <c r="IU2340" s="17"/>
    </row>
    <row r="2341" spans="2:255" s="18" customFormat="1" ht="30.2" customHeight="1">
      <c r="B2341" s="41"/>
      <c r="C2341" s="12"/>
      <c r="E2341" s="13"/>
      <c r="F2341" s="14"/>
      <c r="H2341" s="19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  <c r="AD2341" s="17"/>
      <c r="AE2341" s="17"/>
      <c r="AF2341" s="17"/>
      <c r="AG2341" s="17"/>
      <c r="AH2341" s="17"/>
      <c r="AI2341" s="17"/>
      <c r="AJ2341" s="17"/>
      <c r="AK2341" s="17"/>
      <c r="AL2341" s="17"/>
      <c r="AM2341" s="17"/>
      <c r="AN2341" s="17"/>
      <c r="AO2341" s="17"/>
      <c r="AP2341" s="17"/>
      <c r="AQ2341" s="17"/>
      <c r="AR2341" s="17"/>
      <c r="AS2341" s="17"/>
      <c r="AT2341" s="17"/>
      <c r="AU2341" s="17"/>
      <c r="AV2341" s="17"/>
      <c r="AW2341" s="17"/>
      <c r="AX2341" s="17"/>
      <c r="AY2341" s="17"/>
      <c r="AZ2341" s="17"/>
      <c r="BA2341" s="17"/>
      <c r="BB2341" s="17"/>
      <c r="BC2341" s="17"/>
      <c r="BD2341" s="17"/>
      <c r="BE2341" s="17"/>
      <c r="BF2341" s="17"/>
      <c r="BG2341" s="17"/>
      <c r="BH2341" s="17"/>
      <c r="BI2341" s="17"/>
      <c r="BJ2341" s="17"/>
      <c r="BK2341" s="17"/>
      <c r="BL2341" s="17"/>
      <c r="BM2341" s="17"/>
      <c r="BN2341" s="17"/>
      <c r="BO2341" s="17"/>
      <c r="BP2341" s="17"/>
      <c r="BQ2341" s="17"/>
      <c r="BR2341" s="17"/>
      <c r="BS2341" s="17"/>
      <c r="BT2341" s="17"/>
      <c r="BU2341" s="17"/>
      <c r="BV2341" s="17"/>
      <c r="BW2341" s="17"/>
      <c r="BX2341" s="17"/>
      <c r="BY2341" s="17"/>
      <c r="BZ2341" s="17"/>
      <c r="CA2341" s="17"/>
      <c r="CB2341" s="17"/>
      <c r="CC2341" s="17"/>
      <c r="CD2341" s="17"/>
      <c r="CE2341" s="17"/>
      <c r="CF2341" s="17"/>
      <c r="CG2341" s="17"/>
      <c r="CH2341" s="17"/>
      <c r="CI2341" s="17"/>
      <c r="CJ2341" s="17"/>
      <c r="CK2341" s="17"/>
      <c r="CL2341" s="17"/>
      <c r="CM2341" s="17"/>
      <c r="CN2341" s="17"/>
      <c r="CO2341" s="17"/>
      <c r="CP2341" s="17"/>
      <c r="CQ2341" s="17"/>
      <c r="CR2341" s="17"/>
      <c r="CS2341" s="17"/>
      <c r="CT2341" s="17"/>
      <c r="CU2341" s="17"/>
      <c r="CV2341" s="17"/>
      <c r="CW2341" s="17"/>
      <c r="CX2341" s="17"/>
      <c r="CY2341" s="17"/>
      <c r="CZ2341" s="17"/>
      <c r="DA2341" s="17"/>
      <c r="DB2341" s="17"/>
      <c r="DC2341" s="17"/>
      <c r="DD2341" s="17"/>
      <c r="DE2341" s="17"/>
      <c r="DF2341" s="17"/>
      <c r="DG2341" s="17"/>
      <c r="DH2341" s="17"/>
      <c r="DI2341" s="17"/>
      <c r="DJ2341" s="17"/>
      <c r="DK2341" s="17"/>
      <c r="DL2341" s="17"/>
      <c r="DM2341" s="17"/>
      <c r="DN2341" s="17"/>
      <c r="DO2341" s="17"/>
      <c r="DP2341" s="17"/>
      <c r="DQ2341" s="17"/>
      <c r="DR2341" s="17"/>
      <c r="DS2341" s="17"/>
      <c r="DT2341" s="17"/>
      <c r="DU2341" s="17"/>
      <c r="DV2341" s="17"/>
      <c r="DW2341" s="17"/>
      <c r="DX2341" s="17"/>
      <c r="DY2341" s="17"/>
      <c r="DZ2341" s="17"/>
      <c r="EA2341" s="17"/>
      <c r="EB2341" s="17"/>
      <c r="EC2341" s="17"/>
      <c r="ED2341" s="17"/>
      <c r="EE2341" s="17"/>
      <c r="EF2341" s="17"/>
      <c r="EG2341" s="17"/>
      <c r="EH2341" s="17"/>
      <c r="EI2341" s="17"/>
      <c r="EJ2341" s="17"/>
      <c r="EK2341" s="17"/>
      <c r="EL2341" s="17"/>
      <c r="EM2341" s="17"/>
      <c r="EN2341" s="17"/>
      <c r="EO2341" s="17"/>
      <c r="EP2341" s="17"/>
      <c r="EQ2341" s="17"/>
      <c r="ER2341" s="17"/>
      <c r="ES2341" s="17"/>
      <c r="ET2341" s="17"/>
      <c r="EU2341" s="17"/>
      <c r="EV2341" s="17"/>
      <c r="EW2341" s="17"/>
      <c r="EX2341" s="17"/>
      <c r="EY2341" s="17"/>
      <c r="EZ2341" s="17"/>
      <c r="FA2341" s="17"/>
      <c r="FB2341" s="17"/>
      <c r="FC2341" s="17"/>
      <c r="FD2341" s="17"/>
      <c r="FE2341" s="17"/>
      <c r="FF2341" s="17"/>
      <c r="FG2341" s="17"/>
      <c r="FH2341" s="17"/>
      <c r="FI2341" s="17"/>
      <c r="FJ2341" s="17"/>
      <c r="FK2341" s="17"/>
      <c r="FL2341" s="17"/>
      <c r="FM2341" s="17"/>
      <c r="FN2341" s="17"/>
      <c r="FO2341" s="17"/>
      <c r="FP2341" s="17"/>
      <c r="FQ2341" s="17"/>
      <c r="FR2341" s="17"/>
      <c r="FS2341" s="17"/>
      <c r="FT2341" s="17"/>
      <c r="FU2341" s="17"/>
      <c r="FV2341" s="17"/>
      <c r="FW2341" s="17"/>
      <c r="FX2341" s="17"/>
      <c r="FY2341" s="17"/>
      <c r="FZ2341" s="17"/>
      <c r="GA2341" s="17"/>
      <c r="GB2341" s="17"/>
      <c r="GC2341" s="17"/>
      <c r="GD2341" s="17"/>
      <c r="GE2341" s="17"/>
      <c r="GF2341" s="17"/>
      <c r="GG2341" s="17"/>
      <c r="GH2341" s="17"/>
      <c r="GI2341" s="17"/>
      <c r="GJ2341" s="17"/>
      <c r="GK2341" s="17"/>
      <c r="GL2341" s="17"/>
      <c r="GM2341" s="17"/>
      <c r="GN2341" s="17"/>
      <c r="GO2341" s="17"/>
      <c r="GP2341" s="17"/>
      <c r="GQ2341" s="17"/>
      <c r="GR2341" s="17"/>
      <c r="GS2341" s="17"/>
      <c r="GT2341" s="17"/>
      <c r="GU2341" s="17"/>
      <c r="GV2341" s="17"/>
      <c r="GW2341" s="17"/>
      <c r="GX2341" s="17"/>
      <c r="GY2341" s="17"/>
      <c r="GZ2341" s="17"/>
      <c r="HA2341" s="17"/>
      <c r="HB2341" s="17"/>
      <c r="HC2341" s="17"/>
      <c r="HD2341" s="17"/>
      <c r="HE2341" s="17"/>
      <c r="HF2341" s="17"/>
      <c r="HG2341" s="17"/>
      <c r="HH2341" s="17"/>
      <c r="HI2341" s="17"/>
      <c r="HJ2341" s="17"/>
      <c r="HK2341" s="17"/>
      <c r="HL2341" s="17"/>
      <c r="HM2341" s="17"/>
      <c r="HN2341" s="17"/>
      <c r="HO2341" s="17"/>
      <c r="HP2341" s="17"/>
      <c r="HQ2341" s="17"/>
      <c r="HR2341" s="17"/>
      <c r="HS2341" s="17"/>
      <c r="HT2341" s="17"/>
      <c r="HU2341" s="17"/>
      <c r="HV2341" s="17"/>
      <c r="HW2341" s="17"/>
      <c r="HX2341" s="17"/>
      <c r="HY2341" s="17"/>
      <c r="HZ2341" s="17"/>
      <c r="IA2341" s="17"/>
      <c r="IB2341" s="17"/>
      <c r="IC2341" s="17"/>
      <c r="ID2341" s="17"/>
      <c r="IE2341" s="17"/>
      <c r="IF2341" s="17"/>
      <c r="IG2341" s="17"/>
      <c r="IH2341" s="17"/>
      <c r="II2341" s="17"/>
      <c r="IJ2341" s="17"/>
      <c r="IK2341" s="17"/>
      <c r="IL2341" s="17"/>
      <c r="IM2341" s="17"/>
      <c r="IN2341" s="17"/>
      <c r="IO2341" s="17"/>
      <c r="IP2341" s="17"/>
      <c r="IQ2341" s="17"/>
      <c r="IR2341" s="17"/>
      <c r="IS2341" s="17"/>
      <c r="IT2341" s="17"/>
      <c r="IU2341" s="17"/>
    </row>
    <row r="2342" spans="2:255" s="18" customFormat="1" ht="30.2" customHeight="1">
      <c r="B2342" s="41"/>
      <c r="C2342" s="12"/>
      <c r="E2342" s="13"/>
      <c r="F2342" s="14"/>
      <c r="H2342" s="19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  <c r="AF2342" s="17"/>
      <c r="AG2342" s="17"/>
      <c r="AH2342" s="17"/>
      <c r="AI2342" s="17"/>
      <c r="AJ2342" s="17"/>
      <c r="AK2342" s="17"/>
      <c r="AL2342" s="17"/>
      <c r="AM2342" s="17"/>
      <c r="AN2342" s="17"/>
      <c r="AO2342" s="17"/>
      <c r="AP2342" s="17"/>
      <c r="AQ2342" s="17"/>
      <c r="AR2342" s="17"/>
      <c r="AS2342" s="17"/>
      <c r="AT2342" s="17"/>
      <c r="AU2342" s="17"/>
      <c r="AV2342" s="17"/>
      <c r="AW2342" s="17"/>
      <c r="AX2342" s="17"/>
      <c r="AY2342" s="17"/>
      <c r="AZ2342" s="17"/>
      <c r="BA2342" s="17"/>
      <c r="BB2342" s="17"/>
      <c r="BC2342" s="17"/>
      <c r="BD2342" s="17"/>
      <c r="BE2342" s="17"/>
      <c r="BF2342" s="17"/>
      <c r="BG2342" s="17"/>
      <c r="BH2342" s="17"/>
      <c r="BI2342" s="17"/>
      <c r="BJ2342" s="17"/>
      <c r="BK2342" s="17"/>
      <c r="BL2342" s="17"/>
      <c r="BM2342" s="17"/>
      <c r="BN2342" s="17"/>
      <c r="BO2342" s="17"/>
      <c r="BP2342" s="17"/>
      <c r="BQ2342" s="17"/>
      <c r="BR2342" s="17"/>
      <c r="BS2342" s="17"/>
      <c r="BT2342" s="17"/>
      <c r="BU2342" s="17"/>
      <c r="BV2342" s="17"/>
      <c r="BW2342" s="17"/>
      <c r="BX2342" s="17"/>
      <c r="BY2342" s="17"/>
      <c r="BZ2342" s="17"/>
      <c r="CA2342" s="17"/>
      <c r="CB2342" s="17"/>
      <c r="CC2342" s="17"/>
      <c r="CD2342" s="17"/>
      <c r="CE2342" s="17"/>
      <c r="CF2342" s="17"/>
      <c r="CG2342" s="17"/>
      <c r="CH2342" s="17"/>
      <c r="CI2342" s="17"/>
      <c r="CJ2342" s="17"/>
      <c r="CK2342" s="17"/>
      <c r="CL2342" s="17"/>
      <c r="CM2342" s="17"/>
      <c r="CN2342" s="17"/>
      <c r="CO2342" s="17"/>
      <c r="CP2342" s="17"/>
      <c r="CQ2342" s="17"/>
      <c r="CR2342" s="17"/>
      <c r="CS2342" s="17"/>
      <c r="CT2342" s="17"/>
      <c r="CU2342" s="17"/>
      <c r="CV2342" s="17"/>
      <c r="CW2342" s="17"/>
      <c r="CX2342" s="17"/>
      <c r="CY2342" s="17"/>
      <c r="CZ2342" s="17"/>
      <c r="DA2342" s="17"/>
      <c r="DB2342" s="17"/>
      <c r="DC2342" s="17"/>
      <c r="DD2342" s="17"/>
      <c r="DE2342" s="17"/>
      <c r="DF2342" s="17"/>
      <c r="DG2342" s="17"/>
      <c r="DH2342" s="17"/>
      <c r="DI2342" s="17"/>
      <c r="DJ2342" s="17"/>
      <c r="DK2342" s="17"/>
      <c r="DL2342" s="17"/>
      <c r="DM2342" s="17"/>
      <c r="DN2342" s="17"/>
      <c r="DO2342" s="17"/>
      <c r="DP2342" s="17"/>
      <c r="DQ2342" s="17"/>
      <c r="DR2342" s="17"/>
      <c r="DS2342" s="17"/>
      <c r="DT2342" s="17"/>
      <c r="DU2342" s="17"/>
      <c r="DV2342" s="17"/>
      <c r="DW2342" s="17"/>
      <c r="DX2342" s="17"/>
      <c r="DY2342" s="17"/>
      <c r="DZ2342" s="17"/>
      <c r="EA2342" s="17"/>
      <c r="EB2342" s="17"/>
      <c r="EC2342" s="17"/>
      <c r="ED2342" s="17"/>
      <c r="EE2342" s="17"/>
      <c r="EF2342" s="17"/>
      <c r="EG2342" s="17"/>
      <c r="EH2342" s="17"/>
      <c r="EI2342" s="17"/>
      <c r="EJ2342" s="17"/>
      <c r="EK2342" s="17"/>
      <c r="EL2342" s="17"/>
      <c r="EM2342" s="17"/>
      <c r="EN2342" s="17"/>
      <c r="EO2342" s="17"/>
      <c r="EP2342" s="17"/>
      <c r="EQ2342" s="17"/>
      <c r="ER2342" s="17"/>
      <c r="ES2342" s="17"/>
      <c r="ET2342" s="17"/>
      <c r="EU2342" s="17"/>
      <c r="EV2342" s="17"/>
      <c r="EW2342" s="17"/>
      <c r="EX2342" s="17"/>
      <c r="EY2342" s="17"/>
      <c r="EZ2342" s="17"/>
      <c r="FA2342" s="17"/>
      <c r="FB2342" s="17"/>
      <c r="FC2342" s="17"/>
      <c r="FD2342" s="17"/>
      <c r="FE2342" s="17"/>
      <c r="FF2342" s="17"/>
      <c r="FG2342" s="17"/>
      <c r="FH2342" s="17"/>
      <c r="FI2342" s="17"/>
      <c r="FJ2342" s="17"/>
      <c r="FK2342" s="17"/>
      <c r="FL2342" s="17"/>
      <c r="FM2342" s="17"/>
      <c r="FN2342" s="17"/>
      <c r="FO2342" s="17"/>
      <c r="FP2342" s="17"/>
      <c r="FQ2342" s="17"/>
      <c r="FR2342" s="17"/>
      <c r="FS2342" s="17"/>
      <c r="FT2342" s="17"/>
      <c r="FU2342" s="17"/>
      <c r="FV2342" s="17"/>
      <c r="FW2342" s="17"/>
      <c r="FX2342" s="17"/>
      <c r="FY2342" s="17"/>
      <c r="FZ2342" s="17"/>
      <c r="GA2342" s="17"/>
      <c r="GB2342" s="17"/>
      <c r="GC2342" s="17"/>
      <c r="GD2342" s="17"/>
      <c r="GE2342" s="17"/>
      <c r="GF2342" s="17"/>
      <c r="GG2342" s="17"/>
      <c r="GH2342" s="17"/>
      <c r="GI2342" s="17"/>
      <c r="GJ2342" s="17"/>
      <c r="GK2342" s="17"/>
      <c r="GL2342" s="17"/>
      <c r="GM2342" s="17"/>
      <c r="GN2342" s="17"/>
      <c r="GO2342" s="17"/>
      <c r="GP2342" s="17"/>
      <c r="GQ2342" s="17"/>
      <c r="GR2342" s="17"/>
      <c r="GS2342" s="17"/>
      <c r="GT2342" s="17"/>
      <c r="GU2342" s="17"/>
      <c r="GV2342" s="17"/>
      <c r="GW2342" s="17"/>
      <c r="GX2342" s="17"/>
      <c r="GY2342" s="17"/>
      <c r="GZ2342" s="17"/>
      <c r="HA2342" s="17"/>
      <c r="HB2342" s="17"/>
      <c r="HC2342" s="17"/>
      <c r="HD2342" s="17"/>
      <c r="HE2342" s="17"/>
      <c r="HF2342" s="17"/>
      <c r="HG2342" s="17"/>
      <c r="HH2342" s="17"/>
      <c r="HI2342" s="17"/>
      <c r="HJ2342" s="17"/>
      <c r="HK2342" s="17"/>
      <c r="HL2342" s="17"/>
      <c r="HM2342" s="17"/>
      <c r="HN2342" s="17"/>
      <c r="HO2342" s="17"/>
      <c r="HP2342" s="17"/>
      <c r="HQ2342" s="17"/>
      <c r="HR2342" s="17"/>
      <c r="HS2342" s="17"/>
      <c r="HT2342" s="17"/>
      <c r="HU2342" s="17"/>
      <c r="HV2342" s="17"/>
      <c r="HW2342" s="17"/>
      <c r="HX2342" s="17"/>
      <c r="HY2342" s="17"/>
      <c r="HZ2342" s="17"/>
      <c r="IA2342" s="17"/>
      <c r="IB2342" s="17"/>
      <c r="IC2342" s="17"/>
      <c r="ID2342" s="17"/>
      <c r="IE2342" s="17"/>
      <c r="IF2342" s="17"/>
      <c r="IG2342" s="17"/>
      <c r="IH2342" s="17"/>
      <c r="II2342" s="17"/>
      <c r="IJ2342" s="17"/>
      <c r="IK2342" s="17"/>
      <c r="IL2342" s="17"/>
      <c r="IM2342" s="17"/>
      <c r="IN2342" s="17"/>
      <c r="IO2342" s="17"/>
      <c r="IP2342" s="17"/>
      <c r="IQ2342" s="17"/>
      <c r="IR2342" s="17"/>
      <c r="IS2342" s="17"/>
      <c r="IT2342" s="17"/>
      <c r="IU2342" s="17"/>
    </row>
    <row r="2343" spans="2:255" s="18" customFormat="1" ht="30.2" customHeight="1">
      <c r="B2343" s="41"/>
      <c r="C2343" s="12"/>
      <c r="E2343" s="13"/>
      <c r="F2343" s="14"/>
      <c r="H2343" s="19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  <c r="AD2343" s="17"/>
      <c r="AE2343" s="17"/>
      <c r="AF2343" s="17"/>
      <c r="AG2343" s="17"/>
      <c r="AH2343" s="17"/>
      <c r="AI2343" s="17"/>
      <c r="AJ2343" s="17"/>
      <c r="AK2343" s="17"/>
      <c r="AL2343" s="17"/>
      <c r="AM2343" s="17"/>
      <c r="AN2343" s="17"/>
      <c r="AO2343" s="17"/>
      <c r="AP2343" s="17"/>
      <c r="AQ2343" s="17"/>
      <c r="AR2343" s="17"/>
      <c r="AS2343" s="17"/>
      <c r="AT2343" s="17"/>
      <c r="AU2343" s="17"/>
      <c r="AV2343" s="17"/>
      <c r="AW2343" s="17"/>
      <c r="AX2343" s="17"/>
      <c r="AY2343" s="17"/>
      <c r="AZ2343" s="17"/>
      <c r="BA2343" s="17"/>
      <c r="BB2343" s="17"/>
      <c r="BC2343" s="17"/>
      <c r="BD2343" s="17"/>
      <c r="BE2343" s="17"/>
      <c r="BF2343" s="17"/>
      <c r="BG2343" s="17"/>
      <c r="BH2343" s="17"/>
      <c r="BI2343" s="17"/>
      <c r="BJ2343" s="17"/>
      <c r="BK2343" s="17"/>
      <c r="BL2343" s="17"/>
      <c r="BM2343" s="17"/>
      <c r="BN2343" s="17"/>
      <c r="BO2343" s="17"/>
      <c r="BP2343" s="17"/>
      <c r="BQ2343" s="17"/>
      <c r="BR2343" s="17"/>
      <c r="BS2343" s="17"/>
      <c r="BT2343" s="17"/>
      <c r="BU2343" s="17"/>
      <c r="BV2343" s="17"/>
      <c r="BW2343" s="17"/>
      <c r="BX2343" s="17"/>
      <c r="BY2343" s="17"/>
      <c r="BZ2343" s="17"/>
      <c r="CA2343" s="17"/>
      <c r="CB2343" s="17"/>
      <c r="CC2343" s="17"/>
      <c r="CD2343" s="17"/>
      <c r="CE2343" s="17"/>
      <c r="CF2343" s="17"/>
      <c r="CG2343" s="17"/>
      <c r="CH2343" s="17"/>
      <c r="CI2343" s="17"/>
      <c r="CJ2343" s="17"/>
      <c r="CK2343" s="17"/>
      <c r="CL2343" s="17"/>
      <c r="CM2343" s="17"/>
      <c r="CN2343" s="17"/>
      <c r="CO2343" s="17"/>
      <c r="CP2343" s="17"/>
      <c r="CQ2343" s="17"/>
      <c r="CR2343" s="17"/>
      <c r="CS2343" s="17"/>
      <c r="CT2343" s="17"/>
      <c r="CU2343" s="17"/>
      <c r="CV2343" s="17"/>
      <c r="CW2343" s="17"/>
      <c r="CX2343" s="17"/>
      <c r="CY2343" s="17"/>
      <c r="CZ2343" s="17"/>
      <c r="DA2343" s="17"/>
      <c r="DB2343" s="17"/>
      <c r="DC2343" s="17"/>
      <c r="DD2343" s="17"/>
      <c r="DE2343" s="17"/>
      <c r="DF2343" s="17"/>
      <c r="DG2343" s="17"/>
      <c r="DH2343" s="17"/>
      <c r="DI2343" s="17"/>
      <c r="DJ2343" s="17"/>
      <c r="DK2343" s="17"/>
      <c r="DL2343" s="17"/>
      <c r="DM2343" s="17"/>
      <c r="DN2343" s="17"/>
      <c r="DO2343" s="17"/>
      <c r="DP2343" s="17"/>
      <c r="DQ2343" s="17"/>
      <c r="DR2343" s="17"/>
      <c r="DS2343" s="17"/>
      <c r="DT2343" s="17"/>
      <c r="DU2343" s="17"/>
      <c r="DV2343" s="17"/>
      <c r="DW2343" s="17"/>
      <c r="DX2343" s="17"/>
      <c r="DY2343" s="17"/>
      <c r="DZ2343" s="17"/>
      <c r="EA2343" s="17"/>
      <c r="EB2343" s="17"/>
      <c r="EC2343" s="17"/>
      <c r="ED2343" s="17"/>
      <c r="EE2343" s="17"/>
      <c r="EF2343" s="17"/>
      <c r="EG2343" s="17"/>
      <c r="EH2343" s="17"/>
      <c r="EI2343" s="17"/>
      <c r="EJ2343" s="17"/>
      <c r="EK2343" s="17"/>
      <c r="EL2343" s="17"/>
      <c r="EM2343" s="17"/>
      <c r="EN2343" s="17"/>
      <c r="EO2343" s="17"/>
      <c r="EP2343" s="17"/>
      <c r="EQ2343" s="17"/>
      <c r="ER2343" s="17"/>
      <c r="ES2343" s="17"/>
      <c r="ET2343" s="17"/>
      <c r="EU2343" s="17"/>
      <c r="EV2343" s="17"/>
      <c r="EW2343" s="17"/>
      <c r="EX2343" s="17"/>
      <c r="EY2343" s="17"/>
      <c r="EZ2343" s="17"/>
      <c r="FA2343" s="17"/>
      <c r="FB2343" s="17"/>
      <c r="FC2343" s="17"/>
      <c r="FD2343" s="17"/>
      <c r="FE2343" s="17"/>
      <c r="FF2343" s="17"/>
      <c r="FG2343" s="17"/>
      <c r="FH2343" s="17"/>
      <c r="FI2343" s="17"/>
      <c r="FJ2343" s="17"/>
      <c r="FK2343" s="17"/>
      <c r="FL2343" s="17"/>
      <c r="FM2343" s="17"/>
      <c r="FN2343" s="17"/>
      <c r="FO2343" s="17"/>
      <c r="FP2343" s="17"/>
      <c r="FQ2343" s="17"/>
      <c r="FR2343" s="17"/>
      <c r="FS2343" s="17"/>
      <c r="FT2343" s="17"/>
      <c r="FU2343" s="17"/>
      <c r="FV2343" s="17"/>
      <c r="FW2343" s="17"/>
      <c r="FX2343" s="17"/>
      <c r="FY2343" s="17"/>
      <c r="FZ2343" s="17"/>
      <c r="GA2343" s="17"/>
      <c r="GB2343" s="17"/>
      <c r="GC2343" s="17"/>
      <c r="GD2343" s="17"/>
      <c r="GE2343" s="17"/>
      <c r="GF2343" s="17"/>
      <c r="GG2343" s="17"/>
      <c r="GH2343" s="17"/>
      <c r="GI2343" s="17"/>
      <c r="GJ2343" s="17"/>
      <c r="GK2343" s="17"/>
      <c r="GL2343" s="17"/>
      <c r="GM2343" s="17"/>
      <c r="GN2343" s="17"/>
      <c r="GO2343" s="17"/>
      <c r="GP2343" s="17"/>
      <c r="GQ2343" s="17"/>
      <c r="GR2343" s="17"/>
      <c r="GS2343" s="17"/>
      <c r="GT2343" s="17"/>
      <c r="GU2343" s="17"/>
      <c r="GV2343" s="17"/>
      <c r="GW2343" s="17"/>
      <c r="GX2343" s="17"/>
      <c r="GY2343" s="17"/>
      <c r="GZ2343" s="17"/>
      <c r="HA2343" s="17"/>
      <c r="HB2343" s="17"/>
      <c r="HC2343" s="17"/>
      <c r="HD2343" s="17"/>
      <c r="HE2343" s="17"/>
      <c r="HF2343" s="17"/>
      <c r="HG2343" s="17"/>
      <c r="HH2343" s="17"/>
      <c r="HI2343" s="17"/>
      <c r="HJ2343" s="17"/>
      <c r="HK2343" s="17"/>
      <c r="HL2343" s="17"/>
      <c r="HM2343" s="17"/>
      <c r="HN2343" s="17"/>
      <c r="HO2343" s="17"/>
      <c r="HP2343" s="17"/>
      <c r="HQ2343" s="17"/>
      <c r="HR2343" s="17"/>
      <c r="HS2343" s="17"/>
      <c r="HT2343" s="17"/>
      <c r="HU2343" s="17"/>
      <c r="HV2343" s="17"/>
      <c r="HW2343" s="17"/>
      <c r="HX2343" s="17"/>
      <c r="HY2343" s="17"/>
      <c r="HZ2343" s="17"/>
      <c r="IA2343" s="17"/>
      <c r="IB2343" s="17"/>
      <c r="IC2343" s="17"/>
      <c r="ID2343" s="17"/>
      <c r="IE2343" s="17"/>
      <c r="IF2343" s="17"/>
      <c r="IG2343" s="17"/>
      <c r="IH2343" s="17"/>
      <c r="II2343" s="17"/>
      <c r="IJ2343" s="17"/>
      <c r="IK2343" s="17"/>
      <c r="IL2343" s="17"/>
      <c r="IM2343" s="17"/>
      <c r="IN2343" s="17"/>
      <c r="IO2343" s="17"/>
      <c r="IP2343" s="17"/>
      <c r="IQ2343" s="17"/>
      <c r="IR2343" s="17"/>
      <c r="IS2343" s="17"/>
      <c r="IT2343" s="17"/>
      <c r="IU2343" s="17"/>
    </row>
  </sheetData>
  <autoFilter ref="A11:H2248" xr:uid="{00000000-0001-0000-0000-000000000000}"/>
  <sortState xmlns:xlrd2="http://schemas.microsoft.com/office/spreadsheetml/2017/richdata2" ref="A471:IU1872">
    <sortCondition ref="B471:B1872"/>
  </sortState>
  <mergeCells count="13">
    <mergeCell ref="A1:H1"/>
    <mergeCell ref="B2:F2"/>
    <mergeCell ref="B3:F3"/>
    <mergeCell ref="G3:H3"/>
    <mergeCell ref="B4:F4"/>
    <mergeCell ref="G4:H4"/>
    <mergeCell ref="A10:H10"/>
    <mergeCell ref="A9:H9"/>
    <mergeCell ref="B5:F5"/>
    <mergeCell ref="G5:H5"/>
    <mergeCell ref="A6:H6"/>
    <mergeCell ref="A8:H8"/>
    <mergeCell ref="A7:H7"/>
  </mergeCells>
  <conditionalFormatting sqref="A1907">
    <cfRule type="duplicateValues" dxfId="111" priority="95"/>
  </conditionalFormatting>
  <conditionalFormatting sqref="A1908:A1914">
    <cfRule type="duplicateValues" dxfId="110" priority="96"/>
  </conditionalFormatting>
  <conditionalFormatting sqref="A1925:A1926">
    <cfRule type="duplicateValues" dxfId="109" priority="93"/>
  </conditionalFormatting>
  <conditionalFormatting sqref="A1929:A1931">
    <cfRule type="duplicateValues" dxfId="108" priority="102"/>
  </conditionalFormatting>
  <conditionalFormatting sqref="A1965">
    <cfRule type="duplicateValues" dxfId="107" priority="98"/>
  </conditionalFormatting>
  <conditionalFormatting sqref="A1986:A1987">
    <cfRule type="duplicateValues" dxfId="106" priority="97"/>
  </conditionalFormatting>
  <conditionalFormatting sqref="A1992 A1996:A1997">
    <cfRule type="duplicateValues" dxfId="105" priority="90"/>
  </conditionalFormatting>
  <conditionalFormatting sqref="A2003:A2008 A2010:A2011">
    <cfRule type="duplicateValues" dxfId="104" priority="92"/>
  </conditionalFormatting>
  <conditionalFormatting sqref="A2022">
    <cfRule type="duplicateValues" dxfId="103" priority="107"/>
  </conditionalFormatting>
  <conditionalFormatting sqref="A2023:A2029">
    <cfRule type="duplicateValues" dxfId="102" priority="106"/>
  </conditionalFormatting>
  <conditionalFormatting sqref="A2043:A2045">
    <cfRule type="duplicateValues" dxfId="101" priority="82"/>
  </conditionalFormatting>
  <conditionalFormatting sqref="A2051">
    <cfRule type="duplicateValues" dxfId="100" priority="81"/>
  </conditionalFormatting>
  <conditionalFormatting sqref="A2055:A2059">
    <cfRule type="duplicateValues" dxfId="99" priority="104"/>
  </conditionalFormatting>
  <conditionalFormatting sqref="A2079:A2086">
    <cfRule type="duplicateValues" dxfId="98" priority="94"/>
  </conditionalFormatting>
  <conditionalFormatting sqref="A2091:A2092">
    <cfRule type="duplicateValues" dxfId="97" priority="101"/>
  </conditionalFormatting>
  <conditionalFormatting sqref="A2113">
    <cfRule type="duplicateValues" dxfId="96" priority="99"/>
  </conditionalFormatting>
  <conditionalFormatting sqref="A2114:A2116">
    <cfRule type="duplicateValues" dxfId="95" priority="100"/>
  </conditionalFormatting>
  <conditionalFormatting sqref="A2127:A2138">
    <cfRule type="duplicateValues" dxfId="94" priority="91"/>
  </conditionalFormatting>
  <conditionalFormatting sqref="A2140">
    <cfRule type="duplicateValues" dxfId="93" priority="88"/>
  </conditionalFormatting>
  <conditionalFormatting sqref="A2141">
    <cfRule type="duplicateValues" dxfId="92" priority="89"/>
  </conditionalFormatting>
  <conditionalFormatting sqref="A2142:A2143">
    <cfRule type="duplicateValues" dxfId="91" priority="85"/>
  </conditionalFormatting>
  <conditionalFormatting sqref="A2147">
    <cfRule type="duplicateValues" dxfId="90" priority="84"/>
  </conditionalFormatting>
  <conditionalFormatting sqref="A2175">
    <cfRule type="duplicateValues" dxfId="89" priority="86"/>
  </conditionalFormatting>
  <conditionalFormatting sqref="A2180:A2182">
    <cfRule type="duplicateValues" dxfId="88" priority="87"/>
  </conditionalFormatting>
  <conditionalFormatting sqref="A2183">
    <cfRule type="duplicateValues" dxfId="87" priority="103"/>
  </conditionalFormatting>
  <conditionalFormatting sqref="A2195:A2197">
    <cfRule type="duplicateValues" dxfId="86" priority="83"/>
  </conditionalFormatting>
  <conditionalFormatting sqref="A2221">
    <cfRule type="duplicateValues" dxfId="85" priority="105"/>
  </conditionalFormatting>
  <conditionalFormatting sqref="A2235:A2237">
    <cfRule type="duplicateValues" dxfId="84" priority="80"/>
  </conditionalFormatting>
  <conditionalFormatting sqref="A2246">
    <cfRule type="duplicateValues" dxfId="83" priority="79"/>
  </conditionalFormatting>
  <conditionalFormatting sqref="B2037">
    <cfRule type="duplicateValues" dxfId="82" priority="108"/>
    <cfRule type="duplicateValues" dxfId="81" priority="109"/>
    <cfRule type="duplicateValues" dxfId="80" priority="110"/>
    <cfRule type="duplicateValues" dxfId="79" priority="111"/>
    <cfRule type="duplicateValues" dxfId="78" priority="112"/>
  </conditionalFormatting>
  <conditionalFormatting sqref="A88:A90">
    <cfRule type="duplicateValues" dxfId="77" priority="69"/>
    <cfRule type="duplicateValues" dxfId="76" priority="70"/>
  </conditionalFormatting>
  <conditionalFormatting sqref="A13:A65 A91:A469">
    <cfRule type="duplicateValues" dxfId="75" priority="78"/>
  </conditionalFormatting>
  <conditionalFormatting sqref="A66:A67 A82:A83 A87">
    <cfRule type="duplicateValues" dxfId="74" priority="74"/>
    <cfRule type="duplicateValues" dxfId="73" priority="75"/>
  </conditionalFormatting>
  <conditionalFormatting sqref="A66:A67 A82:A83 A87">
    <cfRule type="duplicateValues" dxfId="72" priority="73"/>
  </conditionalFormatting>
  <conditionalFormatting sqref="A68:A81">
    <cfRule type="duplicateValues" dxfId="71" priority="76"/>
    <cfRule type="duplicateValues" dxfId="70" priority="77"/>
  </conditionalFormatting>
  <conditionalFormatting sqref="A84:A86">
    <cfRule type="duplicateValues" dxfId="69" priority="71"/>
    <cfRule type="duplicateValues" dxfId="68" priority="72"/>
  </conditionalFormatting>
  <conditionalFormatting sqref="A1369">
    <cfRule type="duplicateValues" dxfId="67" priority="59"/>
  </conditionalFormatting>
  <conditionalFormatting sqref="A1370">
    <cfRule type="duplicateValues" dxfId="66" priority="58"/>
  </conditionalFormatting>
  <conditionalFormatting sqref="A1373">
    <cfRule type="duplicateValues" dxfId="65" priority="56"/>
    <cfRule type="duplicateValues" dxfId="64" priority="57"/>
  </conditionalFormatting>
  <conditionalFormatting sqref="A1376">
    <cfRule type="duplicateValues" dxfId="63" priority="54"/>
    <cfRule type="duplicateValues" dxfId="62" priority="55"/>
  </conditionalFormatting>
  <conditionalFormatting sqref="A1377">
    <cfRule type="duplicateValues" dxfId="61" priority="52"/>
    <cfRule type="duplicateValues" dxfId="60" priority="53"/>
  </conditionalFormatting>
  <conditionalFormatting sqref="A1378">
    <cfRule type="duplicateValues" dxfId="59" priority="50"/>
    <cfRule type="duplicateValues" dxfId="58" priority="51"/>
  </conditionalFormatting>
  <conditionalFormatting sqref="A1379">
    <cfRule type="duplicateValues" dxfId="57" priority="48"/>
    <cfRule type="duplicateValues" dxfId="56" priority="49"/>
  </conditionalFormatting>
  <conditionalFormatting sqref="A1380">
    <cfRule type="duplicateValues" dxfId="55" priority="46"/>
    <cfRule type="duplicateValues" dxfId="54" priority="47"/>
  </conditionalFormatting>
  <conditionalFormatting sqref="A1382">
    <cfRule type="duplicateValues" dxfId="53" priority="60"/>
    <cfRule type="duplicateValues" dxfId="52" priority="61"/>
  </conditionalFormatting>
  <conditionalFormatting sqref="A1383">
    <cfRule type="duplicateValues" dxfId="51" priority="41"/>
    <cfRule type="duplicateValues" dxfId="50" priority="42"/>
    <cfRule type="duplicateValues" dxfId="49" priority="43"/>
  </conditionalFormatting>
  <conditionalFormatting sqref="A1384">
    <cfRule type="duplicateValues" dxfId="48" priority="39"/>
    <cfRule type="duplicateValues" dxfId="47" priority="40"/>
  </conditionalFormatting>
  <conditionalFormatting sqref="A1389">
    <cfRule type="duplicateValues" dxfId="46" priority="34"/>
    <cfRule type="duplicateValues" dxfId="45" priority="35"/>
  </conditionalFormatting>
  <conditionalFormatting sqref="A1397">
    <cfRule type="duplicateValues" dxfId="44" priority="30"/>
    <cfRule type="duplicateValues" dxfId="43" priority="31"/>
  </conditionalFormatting>
  <conditionalFormatting sqref="A1406">
    <cfRule type="duplicateValues" dxfId="42" priority="23"/>
    <cfRule type="duplicateValues" dxfId="41" priority="24"/>
  </conditionalFormatting>
  <conditionalFormatting sqref="A1419">
    <cfRule type="duplicateValues" dxfId="40" priority="17"/>
    <cfRule type="duplicateValues" dxfId="39" priority="18"/>
  </conditionalFormatting>
  <conditionalFormatting sqref="A1420">
    <cfRule type="duplicateValues" dxfId="38" priority="62"/>
    <cfRule type="duplicateValues" dxfId="37" priority="63"/>
  </conditionalFormatting>
  <conditionalFormatting sqref="A1423">
    <cfRule type="duplicateValues" dxfId="36" priority="13"/>
    <cfRule type="duplicateValues" dxfId="35" priority="14"/>
  </conditionalFormatting>
  <conditionalFormatting sqref="A1424">
    <cfRule type="duplicateValues" dxfId="34" priority="11"/>
    <cfRule type="duplicateValues" dxfId="33" priority="12"/>
  </conditionalFormatting>
  <conditionalFormatting sqref="A1425">
    <cfRule type="duplicateValues" dxfId="32" priority="9"/>
    <cfRule type="duplicateValues" dxfId="31" priority="10"/>
  </conditionalFormatting>
  <conditionalFormatting sqref="A1426">
    <cfRule type="duplicateValues" dxfId="30" priority="5"/>
    <cfRule type="duplicateValues" dxfId="29" priority="6"/>
  </conditionalFormatting>
  <conditionalFormatting sqref="A1427">
    <cfRule type="duplicateValues" dxfId="28" priority="7"/>
    <cfRule type="duplicateValues" dxfId="27" priority="8"/>
  </conditionalFormatting>
  <conditionalFormatting sqref="A1434">
    <cfRule type="duplicateValues" dxfId="26" priority="1"/>
    <cfRule type="duplicateValues" dxfId="25" priority="2"/>
  </conditionalFormatting>
  <conditionalFormatting sqref="D1667">
    <cfRule type="duplicateValues" dxfId="24" priority="66"/>
  </conditionalFormatting>
  <conditionalFormatting sqref="A1371:A1372">
    <cfRule type="duplicateValues" dxfId="23" priority="64"/>
    <cfRule type="duplicateValues" dxfId="22" priority="65"/>
  </conditionalFormatting>
  <conditionalFormatting sqref="A1385:A1388">
    <cfRule type="duplicateValues" dxfId="21" priority="36"/>
    <cfRule type="duplicateValues" dxfId="20" priority="37"/>
  </conditionalFormatting>
  <conditionalFormatting sqref="A1390:A1395">
    <cfRule type="duplicateValues" dxfId="19" priority="32"/>
    <cfRule type="duplicateValues" dxfId="18" priority="33"/>
  </conditionalFormatting>
  <conditionalFormatting sqref="A1396:A1401">
    <cfRule type="duplicateValues" dxfId="17" priority="27"/>
  </conditionalFormatting>
  <conditionalFormatting sqref="A1402:A1405">
    <cfRule type="duplicateValues" dxfId="16" priority="25"/>
    <cfRule type="duplicateValues" dxfId="15" priority="26"/>
  </conditionalFormatting>
  <conditionalFormatting sqref="A1407:A1413">
    <cfRule type="duplicateValues" dxfId="14" priority="21"/>
    <cfRule type="duplicateValues" dxfId="13" priority="22"/>
  </conditionalFormatting>
  <conditionalFormatting sqref="A1421:A1422">
    <cfRule type="duplicateValues" dxfId="12" priority="15"/>
    <cfRule type="duplicateValues" dxfId="11" priority="16"/>
  </conditionalFormatting>
  <conditionalFormatting sqref="A1428:A1433">
    <cfRule type="duplicateValues" dxfId="10" priority="3"/>
    <cfRule type="duplicateValues" dxfId="9" priority="4"/>
  </conditionalFormatting>
  <conditionalFormatting sqref="A471:A1368 A1435:A1616 A1374:A1375">
    <cfRule type="duplicateValues" dxfId="8" priority="68"/>
  </conditionalFormatting>
  <conditionalFormatting sqref="A1384">
    <cfRule type="duplicateValues" dxfId="7" priority="38"/>
  </conditionalFormatting>
  <conditionalFormatting sqref="A1381">
    <cfRule type="duplicateValues" dxfId="6" priority="44"/>
    <cfRule type="duplicateValues" dxfId="5" priority="45"/>
  </conditionalFormatting>
  <conditionalFormatting sqref="A1414:A1418">
    <cfRule type="duplicateValues" dxfId="4" priority="19"/>
    <cfRule type="duplicateValues" dxfId="3" priority="20"/>
  </conditionalFormatting>
  <conditionalFormatting sqref="A1396 A1398:A1401">
    <cfRule type="duplicateValues" dxfId="2" priority="28"/>
    <cfRule type="duplicateValues" dxfId="1" priority="29"/>
  </conditionalFormatting>
  <conditionalFormatting sqref="A1617:A1850 A1869:A1872">
    <cfRule type="duplicateValues" dxfId="0" priority="67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REY EAGRE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</dc:creator>
  <cp:lastModifiedBy>Windows</cp:lastModifiedBy>
  <dcterms:created xsi:type="dcterms:W3CDTF">2025-03-08T20:31:03Z</dcterms:created>
  <dcterms:modified xsi:type="dcterms:W3CDTF">2025-11-04T17:36:55Z</dcterms:modified>
</cp:coreProperties>
</file>